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M:\Brda\LTC Reimb\RateData\EXTERNAL25AD\Formatted for Web\"/>
    </mc:Choice>
  </mc:AlternateContent>
  <xr:revisionPtr revIDLastSave="0" documentId="8_{951FE67E-0AA2-4744-854E-E774EE7322C6}" xr6:coauthVersionLast="47" xr6:coauthVersionMax="47" xr10:uidLastSave="{00000000-0000-0000-0000-000000000000}"/>
  <bookViews>
    <workbookView xWindow="28680" yWindow="-75" windowWidth="29040" windowHeight="15840" xr2:uid="{BBEA1718-3199-4620-956E-94AA05D08EFE}"/>
  </bookViews>
  <sheets>
    <sheet name="Staffing Incentive" sheetId="1" r:id="rId1"/>
    <sheet name="Medicaid Utilization %" sheetId="2" r:id="rId2"/>
  </sheets>
  <definedNames>
    <definedName name="_">#REF!</definedName>
    <definedName name="_Age1">#REF!</definedName>
    <definedName name="_FFP06">#REF!</definedName>
    <definedName name="_FFP07">#REF!</definedName>
    <definedName name="_xlnm._FilterDatabase" localSheetId="1" hidden="1">'Medicaid Utilization %'!$A$7:$N$662</definedName>
    <definedName name="_xlnm._FilterDatabase" localSheetId="0" hidden="1">'Staffing Incentive'!$A$7:$Y$662</definedName>
    <definedName name="Age">#REF!</definedName>
    <definedName name="AOPrice">#REF!</definedName>
    <definedName name="AOPrice1">#REF!</definedName>
    <definedName name="CodeName" hidden="1">#REF!</definedName>
    <definedName name="Costs1">#REF!</definedName>
    <definedName name="crowley">#REF!</definedName>
    <definedName name="Days">#REF!</definedName>
    <definedName name="Days1">#REF!</definedName>
    <definedName name="DCCostPercent">#REF!</definedName>
    <definedName name="DCCostPercent1">#REF!</definedName>
    <definedName name="DCCostPercentage">#REF!</definedName>
    <definedName name="DCFloor">#REF!</definedName>
    <definedName name="DCFloor1">#REF!</definedName>
    <definedName name="DCPrice">#REF!</definedName>
    <definedName name="DCPrice1">#REF!</definedName>
    <definedName name="Depreciation">#REF!</definedName>
    <definedName name="Depreciation1">#REF!</definedName>
    <definedName name="Equipment">#REF!</definedName>
    <definedName name="Equipment1">#REF!</definedName>
    <definedName name="export">#REF!</definedName>
    <definedName name="FormulaBar" hidden="1">#REF!</definedName>
    <definedName name="Gridlines" hidden="1">#REF!</definedName>
    <definedName name="Headings" hidden="1">#REF!</definedName>
    <definedName name="HiddenColumns" hidden="1">#REF!</definedName>
    <definedName name="HiddenRows" hidden="1">#REF!</definedName>
    <definedName name="Land">#REF!</definedName>
    <definedName name="Land1">#REF!</definedName>
    <definedName name="McdCMI">#REF!</definedName>
    <definedName name="missing_fac">#REF!</definedName>
    <definedName name="moveable4000CFA">#REF!</definedName>
    <definedName name="new_fac">#REF!</definedName>
    <definedName name="ObjectName" hidden="1">#REF!</definedName>
    <definedName name="ObjectType" hidden="1">#REF!</definedName>
    <definedName name="Occupancy">#REF!</definedName>
    <definedName name="Occupancy1">#REF!</definedName>
    <definedName name="PassThruPercent">#REF!</definedName>
    <definedName name="PassThruPercent1">#REF!</definedName>
    <definedName name="PassThruRate">#REF!</definedName>
    <definedName name="PassThruRate1">#REF!</definedName>
    <definedName name="Password" hidden="1">#REF!</definedName>
    <definedName name="_xlnm.Print_Titles" localSheetId="1">'Medicaid Utilization %'!$A:$B,'Medicaid Utilization %'!$1:$8</definedName>
    <definedName name="_xlnm.Print_Titles" localSheetId="0">'Staffing Incentive'!$A:$B,'Staffing Incentive'!$1:$8</definedName>
    <definedName name="Protection" hidden="1">#REF!</definedName>
    <definedName name="ProviderFee">#REF!</definedName>
    <definedName name="ProviderFee1">#REF!</definedName>
    <definedName name="rate_data">#REF!</definedName>
    <definedName name="RebaseAdj">#REF!</definedName>
    <definedName name="RebaseAdj1">#REF!</definedName>
    <definedName name="ReferenceStyle" hidden="1">#REF!</definedName>
    <definedName name="RentalRate">#REF!</definedName>
    <definedName name="RentalRate1">#REF!</definedName>
    <definedName name="SelectedCell" hidden="1">#REF!</definedName>
    <definedName name="SelectedSheet" hidden="1">#REF!</definedName>
    <definedName name="SqFootValue">#REF!</definedName>
    <definedName name="SqFtAvg">#REF!</definedName>
    <definedName name="SqFtPerBedMax">#REF!</definedName>
    <definedName name="SqFtPerBedMax1">#REF!</definedName>
    <definedName name="SqFtPerBedMin">#REF!</definedName>
    <definedName name="SqFtPerBedMin1">#REF!</definedName>
    <definedName name="SqFtQuestion">#REF!</definedName>
    <definedName name="SqFtQuestion1">#REF!</definedName>
    <definedName name="SqFtValue">#REF!</definedName>
    <definedName name="SqFtValue1">#REF!</definedName>
    <definedName name="TotalCMI">#REF!</definedName>
    <definedName name="Visibility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662" i="1" l="1"/>
  <c r="W662" i="1"/>
  <c r="X662" i="1" s="1"/>
  <c r="Y662" i="1" s="1"/>
  <c r="P662" i="1" s="1"/>
  <c r="V662" i="1"/>
  <c r="U662" i="1"/>
  <c r="J662" i="1"/>
  <c r="L662" i="1" s="1"/>
  <c r="M662" i="1" s="1"/>
  <c r="N662" i="1" s="1"/>
  <c r="I662" i="1"/>
  <c r="H662" i="1"/>
  <c r="F662" i="1"/>
  <c r="Z661" i="1"/>
  <c r="X661" i="1"/>
  <c r="W661" i="1"/>
  <c r="V661" i="1"/>
  <c r="Y661" i="1" s="1"/>
  <c r="P661" i="1" s="1"/>
  <c r="U661" i="1"/>
  <c r="I661" i="1"/>
  <c r="H661" i="1"/>
  <c r="F661" i="1"/>
  <c r="J661" i="1" s="1"/>
  <c r="L661" i="1" s="1"/>
  <c r="M661" i="1" s="1"/>
  <c r="N661" i="1" s="1"/>
  <c r="Z660" i="1"/>
  <c r="X660" i="1"/>
  <c r="W660" i="1"/>
  <c r="V660" i="1"/>
  <c r="U660" i="1"/>
  <c r="L660" i="1"/>
  <c r="M660" i="1" s="1"/>
  <c r="N660" i="1" s="1"/>
  <c r="I660" i="1"/>
  <c r="H660" i="1"/>
  <c r="J660" i="1" s="1"/>
  <c r="F660" i="1"/>
  <c r="Z659" i="1"/>
  <c r="X659" i="1"/>
  <c r="W659" i="1"/>
  <c r="U659" i="1"/>
  <c r="V659" i="1" s="1"/>
  <c r="Y659" i="1" s="1"/>
  <c r="P659" i="1" s="1"/>
  <c r="L659" i="1"/>
  <c r="M659" i="1" s="1"/>
  <c r="N659" i="1" s="1"/>
  <c r="I659" i="1"/>
  <c r="H659" i="1"/>
  <c r="J659" i="1" s="1"/>
  <c r="F659" i="1"/>
  <c r="Z658" i="1"/>
  <c r="X658" i="1"/>
  <c r="W658" i="1"/>
  <c r="U658" i="1"/>
  <c r="V658" i="1" s="1"/>
  <c r="J658" i="1"/>
  <c r="L658" i="1" s="1"/>
  <c r="M658" i="1" s="1"/>
  <c r="N658" i="1" s="1"/>
  <c r="I658" i="1"/>
  <c r="H658" i="1"/>
  <c r="F658" i="1"/>
  <c r="Z657" i="1"/>
  <c r="Y657" i="1"/>
  <c r="P657" i="1" s="1"/>
  <c r="W657" i="1"/>
  <c r="X657" i="1" s="1"/>
  <c r="U657" i="1"/>
  <c r="V657" i="1" s="1"/>
  <c r="I657" i="1"/>
  <c r="H657" i="1"/>
  <c r="F657" i="1"/>
  <c r="Z656" i="1"/>
  <c r="W656" i="1"/>
  <c r="X656" i="1" s="1"/>
  <c r="Y656" i="1" s="1"/>
  <c r="V656" i="1"/>
  <c r="U656" i="1"/>
  <c r="P656" i="1"/>
  <c r="I656" i="1"/>
  <c r="H656" i="1"/>
  <c r="F656" i="1"/>
  <c r="J656" i="1" s="1"/>
  <c r="L656" i="1" s="1"/>
  <c r="M656" i="1" s="1"/>
  <c r="N656" i="1" s="1"/>
  <c r="Z655" i="1"/>
  <c r="X655" i="1"/>
  <c r="W655" i="1"/>
  <c r="V655" i="1"/>
  <c r="Y655" i="1" s="1"/>
  <c r="P655" i="1" s="1"/>
  <c r="U655" i="1"/>
  <c r="L655" i="1"/>
  <c r="M655" i="1" s="1"/>
  <c r="N655" i="1" s="1"/>
  <c r="I655" i="1"/>
  <c r="H655" i="1"/>
  <c r="F655" i="1"/>
  <c r="J655" i="1" s="1"/>
  <c r="Z654" i="1"/>
  <c r="X654" i="1"/>
  <c r="W654" i="1"/>
  <c r="V654" i="1"/>
  <c r="U654" i="1"/>
  <c r="I654" i="1"/>
  <c r="H654" i="1"/>
  <c r="F654" i="1"/>
  <c r="Z653" i="1"/>
  <c r="X653" i="1"/>
  <c r="W653" i="1"/>
  <c r="U653" i="1"/>
  <c r="V653" i="1" s="1"/>
  <c r="Y653" i="1" s="1"/>
  <c r="P653" i="1" s="1"/>
  <c r="L653" i="1"/>
  <c r="M653" i="1" s="1"/>
  <c r="N653" i="1" s="1"/>
  <c r="I653" i="1"/>
  <c r="H653" i="1"/>
  <c r="J653" i="1" s="1"/>
  <c r="F653" i="1"/>
  <c r="Z652" i="1"/>
  <c r="W652" i="1"/>
  <c r="X652" i="1" s="1"/>
  <c r="U652" i="1"/>
  <c r="V652" i="1" s="1"/>
  <c r="N652" i="1"/>
  <c r="J652" i="1"/>
  <c r="L652" i="1" s="1"/>
  <c r="M652" i="1" s="1"/>
  <c r="I652" i="1"/>
  <c r="H652" i="1"/>
  <c r="F652" i="1"/>
  <c r="Z651" i="1"/>
  <c r="W651" i="1"/>
  <c r="X651" i="1" s="1"/>
  <c r="Y651" i="1" s="1"/>
  <c r="P651" i="1" s="1"/>
  <c r="U651" i="1"/>
  <c r="V651" i="1" s="1"/>
  <c r="I651" i="1"/>
  <c r="H651" i="1"/>
  <c r="F651" i="1"/>
  <c r="J651" i="1" s="1"/>
  <c r="L651" i="1" s="1"/>
  <c r="M651" i="1" s="1"/>
  <c r="N651" i="1" s="1"/>
  <c r="Z650" i="1"/>
  <c r="W650" i="1"/>
  <c r="X650" i="1" s="1"/>
  <c r="Y650" i="1" s="1"/>
  <c r="P650" i="1" s="1"/>
  <c r="V650" i="1"/>
  <c r="U650" i="1"/>
  <c r="J650" i="1"/>
  <c r="L650" i="1" s="1"/>
  <c r="M650" i="1" s="1"/>
  <c r="N650" i="1" s="1"/>
  <c r="I650" i="1"/>
  <c r="H650" i="1"/>
  <c r="F650" i="1"/>
  <c r="Z649" i="1"/>
  <c r="Y649" i="1"/>
  <c r="P649" i="1" s="1"/>
  <c r="X649" i="1"/>
  <c r="W649" i="1"/>
  <c r="V649" i="1"/>
  <c r="U649" i="1"/>
  <c r="I649" i="1"/>
  <c r="H649" i="1"/>
  <c r="F649" i="1"/>
  <c r="Z648" i="1"/>
  <c r="X648" i="1"/>
  <c r="W648" i="1"/>
  <c r="V648" i="1"/>
  <c r="Y648" i="1" s="1"/>
  <c r="P648" i="1" s="1"/>
  <c r="U648" i="1"/>
  <c r="I648" i="1"/>
  <c r="H648" i="1"/>
  <c r="J648" i="1" s="1"/>
  <c r="L648" i="1" s="1"/>
  <c r="M648" i="1" s="1"/>
  <c r="N648" i="1" s="1"/>
  <c r="F648" i="1"/>
  <c r="Z647" i="1"/>
  <c r="X647" i="1"/>
  <c r="W647" i="1"/>
  <c r="V647" i="1"/>
  <c r="Y647" i="1" s="1"/>
  <c r="P647" i="1" s="1"/>
  <c r="U647" i="1"/>
  <c r="I647" i="1"/>
  <c r="H647" i="1"/>
  <c r="J647" i="1" s="1"/>
  <c r="L647" i="1" s="1"/>
  <c r="M647" i="1" s="1"/>
  <c r="N647" i="1" s="1"/>
  <c r="F647" i="1"/>
  <c r="Z646" i="1"/>
  <c r="W646" i="1"/>
  <c r="X646" i="1" s="1"/>
  <c r="U646" i="1"/>
  <c r="V646" i="1" s="1"/>
  <c r="J646" i="1"/>
  <c r="L646" i="1" s="1"/>
  <c r="M646" i="1" s="1"/>
  <c r="N646" i="1" s="1"/>
  <c r="I646" i="1"/>
  <c r="H646" i="1"/>
  <c r="F646" i="1"/>
  <c r="Z645" i="1"/>
  <c r="Y645" i="1"/>
  <c r="P645" i="1" s="1"/>
  <c r="W645" i="1"/>
  <c r="X645" i="1" s="1"/>
  <c r="U645" i="1"/>
  <c r="V645" i="1" s="1"/>
  <c r="I645" i="1"/>
  <c r="H645" i="1"/>
  <c r="F645" i="1"/>
  <c r="Z644" i="1"/>
  <c r="Y644" i="1"/>
  <c r="W644" i="1"/>
  <c r="X644" i="1" s="1"/>
  <c r="V644" i="1"/>
  <c r="U644" i="1"/>
  <c r="P644" i="1"/>
  <c r="I644" i="1"/>
  <c r="J644" i="1" s="1"/>
  <c r="L644" i="1" s="1"/>
  <c r="M644" i="1" s="1"/>
  <c r="N644" i="1" s="1"/>
  <c r="H644" i="1"/>
  <c r="F644" i="1"/>
  <c r="Z643" i="1"/>
  <c r="X643" i="1"/>
  <c r="W643" i="1"/>
  <c r="V643" i="1"/>
  <c r="Y643" i="1" s="1"/>
  <c r="P643" i="1" s="1"/>
  <c r="U643" i="1"/>
  <c r="I643" i="1"/>
  <c r="H643" i="1"/>
  <c r="F643" i="1"/>
  <c r="Z642" i="1"/>
  <c r="X642" i="1"/>
  <c r="W642" i="1"/>
  <c r="V642" i="1"/>
  <c r="Y642" i="1" s="1"/>
  <c r="P642" i="1" s="1"/>
  <c r="U642" i="1"/>
  <c r="I642" i="1"/>
  <c r="H642" i="1"/>
  <c r="F642" i="1"/>
  <c r="Z641" i="1"/>
  <c r="X641" i="1"/>
  <c r="W641" i="1"/>
  <c r="U641" i="1"/>
  <c r="V641" i="1" s="1"/>
  <c r="Y641" i="1" s="1"/>
  <c r="P641" i="1" s="1"/>
  <c r="I641" i="1"/>
  <c r="H641" i="1"/>
  <c r="J641" i="1" s="1"/>
  <c r="L641" i="1" s="1"/>
  <c r="M641" i="1" s="1"/>
  <c r="N641" i="1" s="1"/>
  <c r="F641" i="1"/>
  <c r="Z640" i="1"/>
  <c r="W640" i="1"/>
  <c r="X640" i="1" s="1"/>
  <c r="U640" i="1"/>
  <c r="V640" i="1" s="1"/>
  <c r="M640" i="1"/>
  <c r="N640" i="1" s="1"/>
  <c r="J640" i="1"/>
  <c r="L640" i="1" s="1"/>
  <c r="I640" i="1"/>
  <c r="H640" i="1"/>
  <c r="F640" i="1"/>
  <c r="Z639" i="1"/>
  <c r="W639" i="1"/>
  <c r="X639" i="1" s="1"/>
  <c r="Y639" i="1" s="1"/>
  <c r="P639" i="1" s="1"/>
  <c r="U639" i="1"/>
  <c r="V639" i="1" s="1"/>
  <c r="I639" i="1"/>
  <c r="H639" i="1"/>
  <c r="F639" i="1"/>
  <c r="Z638" i="1"/>
  <c r="W638" i="1"/>
  <c r="X638" i="1" s="1"/>
  <c r="V638" i="1"/>
  <c r="U638" i="1"/>
  <c r="I638" i="1"/>
  <c r="H638" i="1"/>
  <c r="F638" i="1"/>
  <c r="J638" i="1" s="1"/>
  <c r="L638" i="1" s="1"/>
  <c r="M638" i="1" s="1"/>
  <c r="N638" i="1" s="1"/>
  <c r="Z637" i="1"/>
  <c r="X637" i="1"/>
  <c r="W637" i="1"/>
  <c r="V637" i="1"/>
  <c r="Y637" i="1" s="1"/>
  <c r="P637" i="1" s="1"/>
  <c r="U637" i="1"/>
  <c r="L637" i="1"/>
  <c r="M637" i="1" s="1"/>
  <c r="N637" i="1" s="1"/>
  <c r="I637" i="1"/>
  <c r="H637" i="1"/>
  <c r="F637" i="1"/>
  <c r="J637" i="1" s="1"/>
  <c r="Z636" i="1"/>
  <c r="X636" i="1"/>
  <c r="W636" i="1"/>
  <c r="V636" i="1"/>
  <c r="U636" i="1"/>
  <c r="I636" i="1"/>
  <c r="H636" i="1"/>
  <c r="F636" i="1"/>
  <c r="Z635" i="1"/>
  <c r="X635" i="1"/>
  <c r="W635" i="1"/>
  <c r="V635" i="1"/>
  <c r="Y635" i="1" s="1"/>
  <c r="P635" i="1" s="1"/>
  <c r="U635" i="1"/>
  <c r="I635" i="1"/>
  <c r="H635" i="1"/>
  <c r="J635" i="1" s="1"/>
  <c r="L635" i="1" s="1"/>
  <c r="M635" i="1" s="1"/>
  <c r="N635" i="1" s="1"/>
  <c r="F635" i="1"/>
  <c r="Z634" i="1"/>
  <c r="X634" i="1"/>
  <c r="W634" i="1"/>
  <c r="U634" i="1"/>
  <c r="V634" i="1" s="1"/>
  <c r="Y634" i="1" s="1"/>
  <c r="P634" i="1" s="1"/>
  <c r="J634" i="1"/>
  <c r="L634" i="1" s="1"/>
  <c r="M634" i="1" s="1"/>
  <c r="N634" i="1" s="1"/>
  <c r="I634" i="1"/>
  <c r="H634" i="1"/>
  <c r="F634" i="1"/>
  <c r="Z633" i="1"/>
  <c r="W633" i="1"/>
  <c r="X633" i="1" s="1"/>
  <c r="U633" i="1"/>
  <c r="V633" i="1" s="1"/>
  <c r="Y633" i="1" s="1"/>
  <c r="P633" i="1" s="1"/>
  <c r="M633" i="1"/>
  <c r="N633" i="1" s="1"/>
  <c r="I633" i="1"/>
  <c r="H633" i="1"/>
  <c r="F633" i="1"/>
  <c r="J633" i="1" s="1"/>
  <c r="L633" i="1" s="1"/>
  <c r="Z632" i="1"/>
  <c r="Y632" i="1"/>
  <c r="P632" i="1" s="1"/>
  <c r="W632" i="1"/>
  <c r="X632" i="1" s="1"/>
  <c r="V632" i="1"/>
  <c r="U632" i="1"/>
  <c r="J632" i="1"/>
  <c r="L632" i="1" s="1"/>
  <c r="M632" i="1" s="1"/>
  <c r="N632" i="1" s="1"/>
  <c r="I632" i="1"/>
  <c r="H632" i="1"/>
  <c r="F632" i="1"/>
  <c r="Z631" i="1"/>
  <c r="X631" i="1"/>
  <c r="W631" i="1"/>
  <c r="V631" i="1"/>
  <c r="U631" i="1"/>
  <c r="I631" i="1"/>
  <c r="H631" i="1"/>
  <c r="F631" i="1"/>
  <c r="J631" i="1" s="1"/>
  <c r="L631" i="1" s="1"/>
  <c r="M631" i="1" s="1"/>
  <c r="N631" i="1" s="1"/>
  <c r="Z630" i="1"/>
  <c r="X630" i="1"/>
  <c r="W630" i="1"/>
  <c r="V630" i="1"/>
  <c r="Y630" i="1" s="1"/>
  <c r="P630" i="1" s="1"/>
  <c r="U630" i="1"/>
  <c r="I630" i="1"/>
  <c r="H630" i="1"/>
  <c r="J630" i="1" s="1"/>
  <c r="L630" i="1" s="1"/>
  <c r="M630" i="1" s="1"/>
  <c r="N630" i="1" s="1"/>
  <c r="F630" i="1"/>
  <c r="Z629" i="1"/>
  <c r="X629" i="1"/>
  <c r="W629" i="1"/>
  <c r="U629" i="1"/>
  <c r="V629" i="1" s="1"/>
  <c r="Y629" i="1" s="1"/>
  <c r="P629" i="1" s="1"/>
  <c r="J629" i="1"/>
  <c r="L629" i="1" s="1"/>
  <c r="M629" i="1" s="1"/>
  <c r="N629" i="1" s="1"/>
  <c r="I629" i="1"/>
  <c r="H629" i="1"/>
  <c r="F629" i="1"/>
  <c r="Z628" i="1"/>
  <c r="X628" i="1"/>
  <c r="W628" i="1"/>
  <c r="U628" i="1"/>
  <c r="V628" i="1" s="1"/>
  <c r="J628" i="1"/>
  <c r="L628" i="1" s="1"/>
  <c r="M628" i="1" s="1"/>
  <c r="N628" i="1" s="1"/>
  <c r="I628" i="1"/>
  <c r="H628" i="1"/>
  <c r="F628" i="1"/>
  <c r="Z627" i="1"/>
  <c r="Y627" i="1"/>
  <c r="P627" i="1" s="1"/>
  <c r="W627" i="1"/>
  <c r="X627" i="1" s="1"/>
  <c r="U627" i="1"/>
  <c r="V627" i="1" s="1"/>
  <c r="I627" i="1"/>
  <c r="H627" i="1"/>
  <c r="F627" i="1"/>
  <c r="Z626" i="1"/>
  <c r="Y626" i="1"/>
  <c r="P626" i="1" s="1"/>
  <c r="W626" i="1"/>
  <c r="X626" i="1" s="1"/>
  <c r="V626" i="1"/>
  <c r="U626" i="1"/>
  <c r="N626" i="1"/>
  <c r="I626" i="1"/>
  <c r="H626" i="1"/>
  <c r="F626" i="1"/>
  <c r="J626" i="1" s="1"/>
  <c r="L626" i="1" s="1"/>
  <c r="M626" i="1" s="1"/>
  <c r="Z625" i="1"/>
  <c r="X625" i="1"/>
  <c r="W625" i="1"/>
  <c r="U625" i="1"/>
  <c r="V625" i="1" s="1"/>
  <c r="I625" i="1"/>
  <c r="H625" i="1"/>
  <c r="F625" i="1"/>
  <c r="Z624" i="1"/>
  <c r="X624" i="1"/>
  <c r="W624" i="1"/>
  <c r="V624" i="1"/>
  <c r="U624" i="1"/>
  <c r="I624" i="1"/>
  <c r="H624" i="1"/>
  <c r="F624" i="1"/>
  <c r="Z623" i="1"/>
  <c r="X623" i="1"/>
  <c r="W623" i="1"/>
  <c r="V623" i="1"/>
  <c r="Y623" i="1" s="1"/>
  <c r="P623" i="1" s="1"/>
  <c r="U623" i="1"/>
  <c r="L623" i="1"/>
  <c r="M623" i="1" s="1"/>
  <c r="N623" i="1" s="1"/>
  <c r="I623" i="1"/>
  <c r="H623" i="1"/>
  <c r="F623" i="1"/>
  <c r="J623" i="1" s="1"/>
  <c r="Z622" i="1"/>
  <c r="X622" i="1"/>
  <c r="W622" i="1"/>
  <c r="U622" i="1"/>
  <c r="V622" i="1" s="1"/>
  <c r="I622" i="1"/>
  <c r="J622" i="1" s="1"/>
  <c r="L622" i="1" s="1"/>
  <c r="M622" i="1" s="1"/>
  <c r="N622" i="1" s="1"/>
  <c r="H622" i="1"/>
  <c r="F622" i="1"/>
  <c r="Z621" i="1"/>
  <c r="W621" i="1"/>
  <c r="X621" i="1" s="1"/>
  <c r="U621" i="1"/>
  <c r="V621" i="1" s="1"/>
  <c r="Y621" i="1" s="1"/>
  <c r="P621" i="1" s="1"/>
  <c r="I621" i="1"/>
  <c r="H621" i="1"/>
  <c r="F621" i="1"/>
  <c r="J621" i="1" s="1"/>
  <c r="L621" i="1" s="1"/>
  <c r="M621" i="1" s="1"/>
  <c r="N621" i="1" s="1"/>
  <c r="Z620" i="1"/>
  <c r="Y620" i="1"/>
  <c r="P620" i="1" s="1"/>
  <c r="W620" i="1"/>
  <c r="X620" i="1" s="1"/>
  <c r="V620" i="1"/>
  <c r="U620" i="1"/>
  <c r="N620" i="1"/>
  <c r="I620" i="1"/>
  <c r="J620" i="1" s="1"/>
  <c r="L620" i="1" s="1"/>
  <c r="M620" i="1" s="1"/>
  <c r="H620" i="1"/>
  <c r="F620" i="1"/>
  <c r="Z619" i="1"/>
  <c r="X619" i="1"/>
  <c r="W619" i="1"/>
  <c r="U619" i="1"/>
  <c r="V619" i="1" s="1"/>
  <c r="Y619" i="1" s="1"/>
  <c r="P619" i="1" s="1"/>
  <c r="I619" i="1"/>
  <c r="H619" i="1"/>
  <c r="F619" i="1"/>
  <c r="Z618" i="1"/>
  <c r="X618" i="1"/>
  <c r="W618" i="1"/>
  <c r="V618" i="1"/>
  <c r="Y618" i="1" s="1"/>
  <c r="P618" i="1" s="1"/>
  <c r="U618" i="1"/>
  <c r="I618" i="1"/>
  <c r="H618" i="1"/>
  <c r="F618" i="1"/>
  <c r="Z617" i="1"/>
  <c r="X617" i="1"/>
  <c r="W617" i="1"/>
  <c r="V617" i="1"/>
  <c r="Y617" i="1" s="1"/>
  <c r="P617" i="1" s="1"/>
  <c r="U617" i="1"/>
  <c r="J617" i="1"/>
  <c r="L617" i="1" s="1"/>
  <c r="M617" i="1" s="1"/>
  <c r="N617" i="1" s="1"/>
  <c r="I617" i="1"/>
  <c r="H617" i="1"/>
  <c r="F617" i="1"/>
  <c r="Z616" i="1"/>
  <c r="W616" i="1"/>
  <c r="X616" i="1" s="1"/>
  <c r="U616" i="1"/>
  <c r="V616" i="1" s="1"/>
  <c r="I616" i="1"/>
  <c r="J616" i="1" s="1"/>
  <c r="L616" i="1" s="1"/>
  <c r="M616" i="1" s="1"/>
  <c r="N616" i="1" s="1"/>
  <c r="H616" i="1"/>
  <c r="F616" i="1"/>
  <c r="Z615" i="1"/>
  <c r="Y615" i="1"/>
  <c r="P615" i="1" s="1"/>
  <c r="W615" i="1"/>
  <c r="X615" i="1" s="1"/>
  <c r="U615" i="1"/>
  <c r="V615" i="1" s="1"/>
  <c r="L615" i="1"/>
  <c r="M615" i="1" s="1"/>
  <c r="N615" i="1" s="1"/>
  <c r="I615" i="1"/>
  <c r="H615" i="1"/>
  <c r="F615" i="1"/>
  <c r="J615" i="1" s="1"/>
  <c r="Z614" i="1"/>
  <c r="Y614" i="1"/>
  <c r="P614" i="1" s="1"/>
  <c r="W614" i="1"/>
  <c r="X614" i="1" s="1"/>
  <c r="V614" i="1"/>
  <c r="U614" i="1"/>
  <c r="I614" i="1"/>
  <c r="H614" i="1"/>
  <c r="F614" i="1"/>
  <c r="J614" i="1" s="1"/>
  <c r="L614" i="1" s="1"/>
  <c r="M614" i="1" s="1"/>
  <c r="N614" i="1" s="1"/>
  <c r="Z613" i="1"/>
  <c r="X613" i="1"/>
  <c r="W613" i="1"/>
  <c r="V613" i="1"/>
  <c r="Y613" i="1" s="1"/>
  <c r="P613" i="1" s="1"/>
  <c r="U613" i="1"/>
  <c r="I613" i="1"/>
  <c r="H613" i="1"/>
  <c r="F613" i="1"/>
  <c r="Z612" i="1"/>
  <c r="W612" i="1"/>
  <c r="X612" i="1" s="1"/>
  <c r="V612" i="1"/>
  <c r="U612" i="1"/>
  <c r="I612" i="1"/>
  <c r="H612" i="1"/>
  <c r="F612" i="1"/>
  <c r="Z611" i="1"/>
  <c r="X611" i="1"/>
  <c r="W611" i="1"/>
  <c r="V611" i="1"/>
  <c r="Y611" i="1" s="1"/>
  <c r="P611" i="1" s="1"/>
  <c r="U611" i="1"/>
  <c r="N611" i="1"/>
  <c r="J611" i="1"/>
  <c r="L611" i="1" s="1"/>
  <c r="M611" i="1" s="1"/>
  <c r="I611" i="1"/>
  <c r="H611" i="1"/>
  <c r="F611" i="1"/>
  <c r="Z610" i="1"/>
  <c r="X610" i="1"/>
  <c r="W610" i="1"/>
  <c r="V610" i="1"/>
  <c r="U610" i="1"/>
  <c r="I610" i="1"/>
  <c r="H610" i="1"/>
  <c r="F610" i="1"/>
  <c r="Z609" i="1"/>
  <c r="Y609" i="1"/>
  <c r="P609" i="1" s="1"/>
  <c r="X609" i="1"/>
  <c r="W609" i="1"/>
  <c r="U609" i="1"/>
  <c r="V609" i="1" s="1"/>
  <c r="I609" i="1"/>
  <c r="H609" i="1"/>
  <c r="F609" i="1"/>
  <c r="J609" i="1" s="1"/>
  <c r="L609" i="1" s="1"/>
  <c r="M609" i="1" s="1"/>
  <c r="N609" i="1" s="1"/>
  <c r="Z608" i="1"/>
  <c r="Y608" i="1"/>
  <c r="P608" i="1" s="1"/>
  <c r="W608" i="1"/>
  <c r="X608" i="1" s="1"/>
  <c r="V608" i="1"/>
  <c r="U608" i="1"/>
  <c r="I608" i="1"/>
  <c r="H608" i="1"/>
  <c r="F608" i="1"/>
  <c r="J608" i="1" s="1"/>
  <c r="L608" i="1" s="1"/>
  <c r="M608" i="1" s="1"/>
  <c r="N608" i="1" s="1"/>
  <c r="Z607" i="1"/>
  <c r="X607" i="1"/>
  <c r="W607" i="1"/>
  <c r="V607" i="1"/>
  <c r="Y607" i="1" s="1"/>
  <c r="P607" i="1" s="1"/>
  <c r="U607" i="1"/>
  <c r="J607" i="1"/>
  <c r="L607" i="1" s="1"/>
  <c r="M607" i="1" s="1"/>
  <c r="N607" i="1" s="1"/>
  <c r="I607" i="1"/>
  <c r="H607" i="1"/>
  <c r="F607" i="1"/>
  <c r="Z606" i="1"/>
  <c r="X606" i="1"/>
  <c r="W606" i="1"/>
  <c r="V606" i="1"/>
  <c r="Y606" i="1" s="1"/>
  <c r="P606" i="1" s="1"/>
  <c r="U606" i="1"/>
  <c r="I606" i="1"/>
  <c r="H606" i="1"/>
  <c r="F606" i="1"/>
  <c r="Z605" i="1"/>
  <c r="Y605" i="1"/>
  <c r="X605" i="1"/>
  <c r="W605" i="1"/>
  <c r="U605" i="1"/>
  <c r="V605" i="1" s="1"/>
  <c r="P605" i="1"/>
  <c r="L605" i="1"/>
  <c r="M605" i="1" s="1"/>
  <c r="N605" i="1" s="1"/>
  <c r="I605" i="1"/>
  <c r="H605" i="1"/>
  <c r="F605" i="1"/>
  <c r="J605" i="1" s="1"/>
  <c r="Z604" i="1"/>
  <c r="W604" i="1"/>
  <c r="X604" i="1" s="1"/>
  <c r="U604" i="1"/>
  <c r="V604" i="1" s="1"/>
  <c r="Y604" i="1" s="1"/>
  <c r="P604" i="1" s="1"/>
  <c r="N604" i="1"/>
  <c r="J604" i="1"/>
  <c r="L604" i="1" s="1"/>
  <c r="M604" i="1" s="1"/>
  <c r="I604" i="1"/>
  <c r="H604" i="1"/>
  <c r="F604" i="1"/>
  <c r="Z603" i="1"/>
  <c r="Y603" i="1"/>
  <c r="P603" i="1" s="1"/>
  <c r="W603" i="1"/>
  <c r="X603" i="1" s="1"/>
  <c r="U603" i="1"/>
  <c r="V603" i="1" s="1"/>
  <c r="M603" i="1"/>
  <c r="N603" i="1" s="1"/>
  <c r="J603" i="1"/>
  <c r="L603" i="1" s="1"/>
  <c r="I603" i="1"/>
  <c r="H603" i="1"/>
  <c r="F603" i="1"/>
  <c r="Z602" i="1"/>
  <c r="W602" i="1"/>
  <c r="X602" i="1" s="1"/>
  <c r="V602" i="1"/>
  <c r="Y602" i="1" s="1"/>
  <c r="P602" i="1" s="1"/>
  <c r="U602" i="1"/>
  <c r="J602" i="1"/>
  <c r="L602" i="1" s="1"/>
  <c r="M602" i="1" s="1"/>
  <c r="N602" i="1" s="1"/>
  <c r="I602" i="1"/>
  <c r="H602" i="1"/>
  <c r="F602" i="1"/>
  <c r="Z601" i="1"/>
  <c r="X601" i="1"/>
  <c r="W601" i="1"/>
  <c r="U601" i="1"/>
  <c r="V601" i="1" s="1"/>
  <c r="Y601" i="1" s="1"/>
  <c r="P601" i="1" s="1"/>
  <c r="I601" i="1"/>
  <c r="H601" i="1"/>
  <c r="F601" i="1"/>
  <c r="J601" i="1" s="1"/>
  <c r="L601" i="1" s="1"/>
  <c r="M601" i="1" s="1"/>
  <c r="N601" i="1" s="1"/>
  <c r="Z600" i="1"/>
  <c r="W600" i="1"/>
  <c r="X600" i="1" s="1"/>
  <c r="V600" i="1"/>
  <c r="U600" i="1"/>
  <c r="I600" i="1"/>
  <c r="H600" i="1"/>
  <c r="F600" i="1"/>
  <c r="J600" i="1" s="1"/>
  <c r="L600" i="1" s="1"/>
  <c r="M600" i="1" s="1"/>
  <c r="N600" i="1" s="1"/>
  <c r="Z599" i="1"/>
  <c r="X599" i="1"/>
  <c r="Y599" i="1" s="1"/>
  <c r="P599" i="1" s="1"/>
  <c r="W599" i="1"/>
  <c r="U599" i="1"/>
  <c r="V599" i="1" s="1"/>
  <c r="N599" i="1"/>
  <c r="I599" i="1"/>
  <c r="H599" i="1"/>
  <c r="F599" i="1"/>
  <c r="J599" i="1" s="1"/>
  <c r="L599" i="1" s="1"/>
  <c r="M599" i="1" s="1"/>
  <c r="Z598" i="1"/>
  <c r="X598" i="1"/>
  <c r="W598" i="1"/>
  <c r="U598" i="1"/>
  <c r="V598" i="1" s="1"/>
  <c r="M598" i="1"/>
  <c r="N598" i="1" s="1"/>
  <c r="J598" i="1"/>
  <c r="L598" i="1" s="1"/>
  <c r="I598" i="1"/>
  <c r="H598" i="1"/>
  <c r="F598" i="1"/>
  <c r="Z597" i="1"/>
  <c r="X597" i="1"/>
  <c r="Y597" i="1" s="1"/>
  <c r="P597" i="1" s="1"/>
  <c r="W597" i="1"/>
  <c r="U597" i="1"/>
  <c r="V597" i="1" s="1"/>
  <c r="L597" i="1"/>
  <c r="M597" i="1" s="1"/>
  <c r="N597" i="1" s="1"/>
  <c r="I597" i="1"/>
  <c r="H597" i="1"/>
  <c r="F597" i="1"/>
  <c r="J597" i="1" s="1"/>
  <c r="Z596" i="1"/>
  <c r="Y596" i="1"/>
  <c r="W596" i="1"/>
  <c r="X596" i="1" s="1"/>
  <c r="V596" i="1"/>
  <c r="U596" i="1"/>
  <c r="P596" i="1"/>
  <c r="M596" i="1"/>
  <c r="N596" i="1" s="1"/>
  <c r="I596" i="1"/>
  <c r="H596" i="1"/>
  <c r="F596" i="1"/>
  <c r="J596" i="1" s="1"/>
  <c r="L596" i="1" s="1"/>
  <c r="Z595" i="1"/>
  <c r="X595" i="1"/>
  <c r="W595" i="1"/>
  <c r="U595" i="1"/>
  <c r="V595" i="1" s="1"/>
  <c r="Y595" i="1" s="1"/>
  <c r="P595" i="1" s="1"/>
  <c r="I595" i="1"/>
  <c r="H595" i="1"/>
  <c r="F595" i="1"/>
  <c r="J595" i="1" s="1"/>
  <c r="L595" i="1" s="1"/>
  <c r="M595" i="1" s="1"/>
  <c r="N595" i="1" s="1"/>
  <c r="Z594" i="1"/>
  <c r="X594" i="1"/>
  <c r="W594" i="1"/>
  <c r="V594" i="1"/>
  <c r="U594" i="1"/>
  <c r="I594" i="1"/>
  <c r="H594" i="1"/>
  <c r="F594" i="1"/>
  <c r="Z593" i="1"/>
  <c r="Y593" i="1"/>
  <c r="X593" i="1"/>
  <c r="W593" i="1"/>
  <c r="V593" i="1"/>
  <c r="U593" i="1"/>
  <c r="P593" i="1"/>
  <c r="I593" i="1"/>
  <c r="H593" i="1"/>
  <c r="F593" i="1"/>
  <c r="J593" i="1" s="1"/>
  <c r="L593" i="1" s="1"/>
  <c r="M593" i="1" s="1"/>
  <c r="N593" i="1" s="1"/>
  <c r="Z592" i="1"/>
  <c r="W592" i="1"/>
  <c r="X592" i="1" s="1"/>
  <c r="V592" i="1"/>
  <c r="Y592" i="1" s="1"/>
  <c r="P592" i="1" s="1"/>
  <c r="U592" i="1"/>
  <c r="N592" i="1"/>
  <c r="I592" i="1"/>
  <c r="H592" i="1"/>
  <c r="J592" i="1" s="1"/>
  <c r="L592" i="1" s="1"/>
  <c r="M592" i="1" s="1"/>
  <c r="F592" i="1"/>
  <c r="Z591" i="1"/>
  <c r="W591" i="1"/>
  <c r="X591" i="1" s="1"/>
  <c r="U591" i="1"/>
  <c r="V591" i="1" s="1"/>
  <c r="Y591" i="1" s="1"/>
  <c r="P591" i="1" s="1"/>
  <c r="I591" i="1"/>
  <c r="H591" i="1"/>
  <c r="F591" i="1"/>
  <c r="J591" i="1" s="1"/>
  <c r="L591" i="1" s="1"/>
  <c r="M591" i="1" s="1"/>
  <c r="N591" i="1" s="1"/>
  <c r="Z590" i="1"/>
  <c r="Y590" i="1"/>
  <c r="P590" i="1" s="1"/>
  <c r="W590" i="1"/>
  <c r="X590" i="1" s="1"/>
  <c r="V590" i="1"/>
  <c r="U590" i="1"/>
  <c r="I590" i="1"/>
  <c r="H590" i="1"/>
  <c r="F590" i="1"/>
  <c r="Z589" i="1"/>
  <c r="X589" i="1"/>
  <c r="W589" i="1"/>
  <c r="V589" i="1"/>
  <c r="Y589" i="1" s="1"/>
  <c r="P589" i="1" s="1"/>
  <c r="U589" i="1"/>
  <c r="I589" i="1"/>
  <c r="H589" i="1"/>
  <c r="F589" i="1"/>
  <c r="Z588" i="1"/>
  <c r="W588" i="1"/>
  <c r="X588" i="1" s="1"/>
  <c r="V588" i="1"/>
  <c r="U588" i="1"/>
  <c r="I588" i="1"/>
  <c r="H588" i="1"/>
  <c r="F588" i="1"/>
  <c r="Z587" i="1"/>
  <c r="X587" i="1"/>
  <c r="W587" i="1"/>
  <c r="U587" i="1"/>
  <c r="V587" i="1" s="1"/>
  <c r="Y587" i="1" s="1"/>
  <c r="P587" i="1" s="1"/>
  <c r="J587" i="1"/>
  <c r="L587" i="1" s="1"/>
  <c r="M587" i="1" s="1"/>
  <c r="N587" i="1" s="1"/>
  <c r="I587" i="1"/>
  <c r="H587" i="1"/>
  <c r="F587" i="1"/>
  <c r="Z586" i="1"/>
  <c r="W586" i="1"/>
  <c r="X586" i="1" s="1"/>
  <c r="U586" i="1"/>
  <c r="V586" i="1" s="1"/>
  <c r="I586" i="1"/>
  <c r="H586" i="1"/>
  <c r="J586" i="1" s="1"/>
  <c r="L586" i="1" s="1"/>
  <c r="M586" i="1" s="1"/>
  <c r="N586" i="1" s="1"/>
  <c r="F586" i="1"/>
  <c r="Z585" i="1"/>
  <c r="W585" i="1"/>
  <c r="X585" i="1" s="1"/>
  <c r="U585" i="1"/>
  <c r="V585" i="1" s="1"/>
  <c r="Y585" i="1" s="1"/>
  <c r="P585" i="1" s="1"/>
  <c r="I585" i="1"/>
  <c r="H585" i="1"/>
  <c r="F585" i="1"/>
  <c r="J585" i="1" s="1"/>
  <c r="L585" i="1" s="1"/>
  <c r="M585" i="1" s="1"/>
  <c r="N585" i="1" s="1"/>
  <c r="Z584" i="1"/>
  <c r="W584" i="1"/>
  <c r="X584" i="1" s="1"/>
  <c r="V584" i="1"/>
  <c r="Y584" i="1" s="1"/>
  <c r="U584" i="1"/>
  <c r="P584" i="1"/>
  <c r="I584" i="1"/>
  <c r="H584" i="1"/>
  <c r="F584" i="1"/>
  <c r="J584" i="1" s="1"/>
  <c r="L584" i="1" s="1"/>
  <c r="M584" i="1" s="1"/>
  <c r="N584" i="1" s="1"/>
  <c r="Z583" i="1"/>
  <c r="X583" i="1"/>
  <c r="W583" i="1"/>
  <c r="U583" i="1"/>
  <c r="V583" i="1" s="1"/>
  <c r="Y583" i="1" s="1"/>
  <c r="P583" i="1" s="1"/>
  <c r="J583" i="1"/>
  <c r="L583" i="1" s="1"/>
  <c r="M583" i="1" s="1"/>
  <c r="N583" i="1" s="1"/>
  <c r="I583" i="1"/>
  <c r="H583" i="1"/>
  <c r="F583" i="1"/>
  <c r="Z582" i="1"/>
  <c r="W582" i="1"/>
  <c r="X582" i="1" s="1"/>
  <c r="V582" i="1"/>
  <c r="U582" i="1"/>
  <c r="L582" i="1"/>
  <c r="M582" i="1" s="1"/>
  <c r="N582" i="1" s="1"/>
  <c r="I582" i="1"/>
  <c r="H582" i="1"/>
  <c r="J582" i="1" s="1"/>
  <c r="F582" i="1"/>
  <c r="Z581" i="1"/>
  <c r="X581" i="1"/>
  <c r="W581" i="1"/>
  <c r="V581" i="1"/>
  <c r="U581" i="1"/>
  <c r="I581" i="1"/>
  <c r="H581" i="1"/>
  <c r="J581" i="1" s="1"/>
  <c r="L581" i="1" s="1"/>
  <c r="M581" i="1" s="1"/>
  <c r="N581" i="1" s="1"/>
  <c r="F581" i="1"/>
  <c r="Z580" i="1"/>
  <c r="X580" i="1"/>
  <c r="W580" i="1"/>
  <c r="V580" i="1"/>
  <c r="U580" i="1"/>
  <c r="I580" i="1"/>
  <c r="J580" i="1" s="1"/>
  <c r="L580" i="1" s="1"/>
  <c r="M580" i="1" s="1"/>
  <c r="N580" i="1" s="1"/>
  <c r="H580" i="1"/>
  <c r="F580" i="1"/>
  <c r="Z579" i="1"/>
  <c r="X579" i="1"/>
  <c r="W579" i="1"/>
  <c r="U579" i="1"/>
  <c r="V579" i="1" s="1"/>
  <c r="J579" i="1"/>
  <c r="L579" i="1" s="1"/>
  <c r="M579" i="1" s="1"/>
  <c r="N579" i="1" s="1"/>
  <c r="I579" i="1"/>
  <c r="H579" i="1"/>
  <c r="F579" i="1"/>
  <c r="Z578" i="1"/>
  <c r="W578" i="1"/>
  <c r="X578" i="1" s="1"/>
  <c r="Y578" i="1" s="1"/>
  <c r="P578" i="1" s="1"/>
  <c r="V578" i="1"/>
  <c r="U578" i="1"/>
  <c r="J578" i="1"/>
  <c r="L578" i="1" s="1"/>
  <c r="M578" i="1" s="1"/>
  <c r="N578" i="1" s="1"/>
  <c r="I578" i="1"/>
  <c r="H578" i="1"/>
  <c r="F578" i="1"/>
  <c r="Z577" i="1"/>
  <c r="X577" i="1"/>
  <c r="W577" i="1"/>
  <c r="V577" i="1"/>
  <c r="U577" i="1"/>
  <c r="I577" i="1"/>
  <c r="J577" i="1" s="1"/>
  <c r="L577" i="1" s="1"/>
  <c r="M577" i="1" s="1"/>
  <c r="N577" i="1" s="1"/>
  <c r="H577" i="1"/>
  <c r="F577" i="1"/>
  <c r="Z576" i="1"/>
  <c r="X576" i="1"/>
  <c r="W576" i="1"/>
  <c r="V576" i="1"/>
  <c r="Y576" i="1" s="1"/>
  <c r="P576" i="1" s="1"/>
  <c r="U576" i="1"/>
  <c r="I576" i="1"/>
  <c r="H576" i="1"/>
  <c r="F576" i="1"/>
  <c r="Z575" i="1"/>
  <c r="Y575" i="1"/>
  <c r="P575" i="1" s="1"/>
  <c r="X575" i="1"/>
  <c r="W575" i="1"/>
  <c r="V575" i="1"/>
  <c r="U575" i="1"/>
  <c r="J575" i="1"/>
  <c r="L575" i="1" s="1"/>
  <c r="M575" i="1" s="1"/>
  <c r="N575" i="1" s="1"/>
  <c r="I575" i="1"/>
  <c r="H575" i="1"/>
  <c r="F575" i="1"/>
  <c r="Z574" i="1"/>
  <c r="W574" i="1"/>
  <c r="X574" i="1" s="1"/>
  <c r="V574" i="1"/>
  <c r="U574" i="1"/>
  <c r="M574" i="1"/>
  <c r="N574" i="1" s="1"/>
  <c r="J574" i="1"/>
  <c r="L574" i="1" s="1"/>
  <c r="I574" i="1"/>
  <c r="H574" i="1"/>
  <c r="F574" i="1"/>
  <c r="Z573" i="1"/>
  <c r="W573" i="1"/>
  <c r="X573" i="1" s="1"/>
  <c r="Y573" i="1" s="1"/>
  <c r="P573" i="1" s="1"/>
  <c r="U573" i="1"/>
  <c r="V573" i="1" s="1"/>
  <c r="I573" i="1"/>
  <c r="H573" i="1"/>
  <c r="J573" i="1" s="1"/>
  <c r="L573" i="1" s="1"/>
  <c r="M573" i="1" s="1"/>
  <c r="N573" i="1" s="1"/>
  <c r="F573" i="1"/>
  <c r="Z572" i="1"/>
  <c r="W572" i="1"/>
  <c r="X572" i="1" s="1"/>
  <c r="Y572" i="1" s="1"/>
  <c r="P572" i="1" s="1"/>
  <c r="V572" i="1"/>
  <c r="U572" i="1"/>
  <c r="M572" i="1"/>
  <c r="N572" i="1" s="1"/>
  <c r="J572" i="1"/>
  <c r="L572" i="1" s="1"/>
  <c r="I572" i="1"/>
  <c r="H572" i="1"/>
  <c r="F572" i="1"/>
  <c r="Z571" i="1"/>
  <c r="X571" i="1"/>
  <c r="W571" i="1"/>
  <c r="U571" i="1"/>
  <c r="V571" i="1" s="1"/>
  <c r="Y571" i="1" s="1"/>
  <c r="P571" i="1"/>
  <c r="J571" i="1"/>
  <c r="L571" i="1" s="1"/>
  <c r="M571" i="1" s="1"/>
  <c r="N571" i="1" s="1"/>
  <c r="I571" i="1"/>
  <c r="H571" i="1"/>
  <c r="F571" i="1"/>
  <c r="Z570" i="1"/>
  <c r="Y570" i="1"/>
  <c r="P570" i="1" s="1"/>
  <c r="X570" i="1"/>
  <c r="W570" i="1"/>
  <c r="V570" i="1"/>
  <c r="U570" i="1"/>
  <c r="I570" i="1"/>
  <c r="H570" i="1"/>
  <c r="F570" i="1"/>
  <c r="Z569" i="1"/>
  <c r="X569" i="1"/>
  <c r="W569" i="1"/>
  <c r="U569" i="1"/>
  <c r="V569" i="1" s="1"/>
  <c r="Y569" i="1" s="1"/>
  <c r="P569" i="1" s="1"/>
  <c r="I569" i="1"/>
  <c r="H569" i="1"/>
  <c r="F569" i="1"/>
  <c r="J569" i="1" s="1"/>
  <c r="L569" i="1" s="1"/>
  <c r="M569" i="1" s="1"/>
  <c r="N569" i="1" s="1"/>
  <c r="Z568" i="1"/>
  <c r="W568" i="1"/>
  <c r="X568" i="1" s="1"/>
  <c r="V568" i="1"/>
  <c r="U568" i="1"/>
  <c r="J568" i="1"/>
  <c r="L568" i="1" s="1"/>
  <c r="M568" i="1" s="1"/>
  <c r="N568" i="1" s="1"/>
  <c r="I568" i="1"/>
  <c r="H568" i="1"/>
  <c r="F568" i="1"/>
  <c r="Z567" i="1"/>
  <c r="W567" i="1"/>
  <c r="X567" i="1" s="1"/>
  <c r="U567" i="1"/>
  <c r="V567" i="1" s="1"/>
  <c r="Y567" i="1" s="1"/>
  <c r="P567" i="1"/>
  <c r="I567" i="1"/>
  <c r="H567" i="1"/>
  <c r="F567" i="1"/>
  <c r="J567" i="1" s="1"/>
  <c r="L567" i="1" s="1"/>
  <c r="M567" i="1" s="1"/>
  <c r="N567" i="1" s="1"/>
  <c r="Z566" i="1"/>
  <c r="W566" i="1"/>
  <c r="X566" i="1" s="1"/>
  <c r="V566" i="1"/>
  <c r="U566" i="1"/>
  <c r="I566" i="1"/>
  <c r="H566" i="1"/>
  <c r="F566" i="1"/>
  <c r="Z565" i="1"/>
  <c r="W565" i="1"/>
  <c r="X565" i="1" s="1"/>
  <c r="U565" i="1"/>
  <c r="V565" i="1" s="1"/>
  <c r="Y565" i="1" s="1"/>
  <c r="P565" i="1" s="1"/>
  <c r="I565" i="1"/>
  <c r="H565" i="1"/>
  <c r="F565" i="1"/>
  <c r="Z564" i="1"/>
  <c r="X564" i="1"/>
  <c r="W564" i="1"/>
  <c r="V564" i="1"/>
  <c r="Y564" i="1" s="1"/>
  <c r="P564" i="1" s="1"/>
  <c r="U564" i="1"/>
  <c r="J564" i="1"/>
  <c r="L564" i="1" s="1"/>
  <c r="M564" i="1" s="1"/>
  <c r="N564" i="1" s="1"/>
  <c r="I564" i="1"/>
  <c r="H564" i="1"/>
  <c r="F564" i="1"/>
  <c r="Z563" i="1"/>
  <c r="X563" i="1"/>
  <c r="W563" i="1"/>
  <c r="U563" i="1"/>
  <c r="V563" i="1" s="1"/>
  <c r="Y563" i="1" s="1"/>
  <c r="P563" i="1" s="1"/>
  <c r="L563" i="1"/>
  <c r="M563" i="1" s="1"/>
  <c r="N563" i="1" s="1"/>
  <c r="I563" i="1"/>
  <c r="H563" i="1"/>
  <c r="F563" i="1"/>
  <c r="J563" i="1" s="1"/>
  <c r="Z562" i="1"/>
  <c r="X562" i="1"/>
  <c r="W562" i="1"/>
  <c r="U562" i="1"/>
  <c r="V562" i="1" s="1"/>
  <c r="Y562" i="1" s="1"/>
  <c r="P562" i="1"/>
  <c r="N562" i="1"/>
  <c r="M562" i="1"/>
  <c r="I562" i="1"/>
  <c r="J562" i="1" s="1"/>
  <c r="L562" i="1" s="1"/>
  <c r="H562" i="1"/>
  <c r="F562" i="1"/>
  <c r="Z561" i="1"/>
  <c r="W561" i="1"/>
  <c r="X561" i="1" s="1"/>
  <c r="V561" i="1"/>
  <c r="Y561" i="1" s="1"/>
  <c r="P561" i="1" s="1"/>
  <c r="U561" i="1"/>
  <c r="I561" i="1"/>
  <c r="H561" i="1"/>
  <c r="F561" i="1"/>
  <c r="Z560" i="1"/>
  <c r="X560" i="1"/>
  <c r="Y560" i="1" s="1"/>
  <c r="P560" i="1" s="1"/>
  <c r="W560" i="1"/>
  <c r="V560" i="1"/>
  <c r="U560" i="1"/>
  <c r="I560" i="1"/>
  <c r="J560" i="1" s="1"/>
  <c r="L560" i="1" s="1"/>
  <c r="M560" i="1" s="1"/>
  <c r="N560" i="1" s="1"/>
  <c r="H560" i="1"/>
  <c r="F560" i="1"/>
  <c r="Z559" i="1"/>
  <c r="W559" i="1"/>
  <c r="X559" i="1" s="1"/>
  <c r="Y559" i="1" s="1"/>
  <c r="P559" i="1" s="1"/>
  <c r="U559" i="1"/>
  <c r="V559" i="1" s="1"/>
  <c r="I559" i="1"/>
  <c r="H559" i="1"/>
  <c r="F559" i="1"/>
  <c r="J559" i="1" s="1"/>
  <c r="L559" i="1" s="1"/>
  <c r="M559" i="1" s="1"/>
  <c r="N559" i="1" s="1"/>
  <c r="Z558" i="1"/>
  <c r="Y558" i="1"/>
  <c r="P558" i="1" s="1"/>
  <c r="X558" i="1"/>
  <c r="W558" i="1"/>
  <c r="V558" i="1"/>
  <c r="U558" i="1"/>
  <c r="I558" i="1"/>
  <c r="H558" i="1"/>
  <c r="F558" i="1"/>
  <c r="Z557" i="1"/>
  <c r="X557" i="1"/>
  <c r="W557" i="1"/>
  <c r="U557" i="1"/>
  <c r="V557" i="1" s="1"/>
  <c r="Y557" i="1" s="1"/>
  <c r="P557" i="1"/>
  <c r="I557" i="1"/>
  <c r="H557" i="1"/>
  <c r="J557" i="1" s="1"/>
  <c r="L557" i="1" s="1"/>
  <c r="M557" i="1" s="1"/>
  <c r="N557" i="1" s="1"/>
  <c r="F557" i="1"/>
  <c r="Z556" i="1"/>
  <c r="X556" i="1"/>
  <c r="W556" i="1"/>
  <c r="V556" i="1"/>
  <c r="Y556" i="1" s="1"/>
  <c r="P556" i="1" s="1"/>
  <c r="U556" i="1"/>
  <c r="J556" i="1"/>
  <c r="L556" i="1" s="1"/>
  <c r="M556" i="1" s="1"/>
  <c r="N556" i="1" s="1"/>
  <c r="I556" i="1"/>
  <c r="H556" i="1"/>
  <c r="F556" i="1"/>
  <c r="Z555" i="1"/>
  <c r="W555" i="1"/>
  <c r="X555" i="1" s="1"/>
  <c r="U555" i="1"/>
  <c r="V555" i="1" s="1"/>
  <c r="L555" i="1"/>
  <c r="M555" i="1" s="1"/>
  <c r="N555" i="1" s="1"/>
  <c r="I555" i="1"/>
  <c r="H555" i="1"/>
  <c r="F555" i="1"/>
  <c r="J555" i="1" s="1"/>
  <c r="Z554" i="1"/>
  <c r="W554" i="1"/>
  <c r="X554" i="1" s="1"/>
  <c r="U554" i="1"/>
  <c r="V554" i="1" s="1"/>
  <c r="Y554" i="1" s="1"/>
  <c r="P554" i="1" s="1"/>
  <c r="I554" i="1"/>
  <c r="H554" i="1"/>
  <c r="F554" i="1"/>
  <c r="J554" i="1" s="1"/>
  <c r="L554" i="1" s="1"/>
  <c r="M554" i="1" s="1"/>
  <c r="N554" i="1" s="1"/>
  <c r="Z553" i="1"/>
  <c r="W553" i="1"/>
  <c r="X553" i="1" s="1"/>
  <c r="V553" i="1"/>
  <c r="Y553" i="1" s="1"/>
  <c r="P553" i="1" s="1"/>
  <c r="U553" i="1"/>
  <c r="I553" i="1"/>
  <c r="H553" i="1"/>
  <c r="F553" i="1"/>
  <c r="J553" i="1" s="1"/>
  <c r="L553" i="1" s="1"/>
  <c r="M553" i="1" s="1"/>
  <c r="N553" i="1" s="1"/>
  <c r="Z552" i="1"/>
  <c r="W552" i="1"/>
  <c r="X552" i="1" s="1"/>
  <c r="V552" i="1"/>
  <c r="U552" i="1"/>
  <c r="M552" i="1"/>
  <c r="N552" i="1" s="1"/>
  <c r="J552" i="1"/>
  <c r="L552" i="1" s="1"/>
  <c r="I552" i="1"/>
  <c r="H552" i="1"/>
  <c r="F552" i="1"/>
  <c r="Z551" i="1"/>
  <c r="X551" i="1"/>
  <c r="W551" i="1"/>
  <c r="U551" i="1"/>
  <c r="V551" i="1" s="1"/>
  <c r="Y551" i="1" s="1"/>
  <c r="P551" i="1" s="1"/>
  <c r="L551" i="1"/>
  <c r="M551" i="1" s="1"/>
  <c r="N551" i="1" s="1"/>
  <c r="I551" i="1"/>
  <c r="H551" i="1"/>
  <c r="F551" i="1"/>
  <c r="J551" i="1" s="1"/>
  <c r="Z550" i="1"/>
  <c r="X550" i="1"/>
  <c r="W550" i="1"/>
  <c r="U550" i="1"/>
  <c r="V550" i="1" s="1"/>
  <c r="M550" i="1"/>
  <c r="N550" i="1" s="1"/>
  <c r="I550" i="1"/>
  <c r="H550" i="1"/>
  <c r="J550" i="1" s="1"/>
  <c r="L550" i="1" s="1"/>
  <c r="F550" i="1"/>
  <c r="Z549" i="1"/>
  <c r="W549" i="1"/>
  <c r="X549" i="1" s="1"/>
  <c r="U549" i="1"/>
  <c r="V549" i="1" s="1"/>
  <c r="Y549" i="1" s="1"/>
  <c r="P549" i="1"/>
  <c r="L549" i="1"/>
  <c r="M549" i="1" s="1"/>
  <c r="N549" i="1" s="1"/>
  <c r="I549" i="1"/>
  <c r="H549" i="1"/>
  <c r="J549" i="1" s="1"/>
  <c r="F549" i="1"/>
  <c r="Z548" i="1"/>
  <c r="W548" i="1"/>
  <c r="X548" i="1" s="1"/>
  <c r="V548" i="1"/>
  <c r="Y548" i="1" s="1"/>
  <c r="P548" i="1" s="1"/>
  <c r="U548" i="1"/>
  <c r="J548" i="1"/>
  <c r="L548" i="1" s="1"/>
  <c r="M548" i="1" s="1"/>
  <c r="N548" i="1" s="1"/>
  <c r="I548" i="1"/>
  <c r="H548" i="1"/>
  <c r="F548" i="1"/>
  <c r="Z547" i="1"/>
  <c r="W547" i="1"/>
  <c r="X547" i="1" s="1"/>
  <c r="U547" i="1"/>
  <c r="V547" i="1" s="1"/>
  <c r="Y547" i="1" s="1"/>
  <c r="P547" i="1" s="1"/>
  <c r="J547" i="1"/>
  <c r="L547" i="1" s="1"/>
  <c r="M547" i="1" s="1"/>
  <c r="N547" i="1" s="1"/>
  <c r="I547" i="1"/>
  <c r="H547" i="1"/>
  <c r="F547" i="1"/>
  <c r="Z546" i="1"/>
  <c r="Y546" i="1"/>
  <c r="P546" i="1" s="1"/>
  <c r="X546" i="1"/>
  <c r="W546" i="1"/>
  <c r="V546" i="1"/>
  <c r="U546" i="1"/>
  <c r="I546" i="1"/>
  <c r="H546" i="1"/>
  <c r="F546" i="1"/>
  <c r="Z545" i="1"/>
  <c r="X545" i="1"/>
  <c r="W545" i="1"/>
  <c r="U545" i="1"/>
  <c r="V545" i="1" s="1"/>
  <c r="Y545" i="1" s="1"/>
  <c r="P545" i="1" s="1"/>
  <c r="I545" i="1"/>
  <c r="H545" i="1"/>
  <c r="F545" i="1"/>
  <c r="J545" i="1" s="1"/>
  <c r="L545" i="1" s="1"/>
  <c r="M545" i="1" s="1"/>
  <c r="N545" i="1" s="1"/>
  <c r="Z544" i="1"/>
  <c r="W544" i="1"/>
  <c r="X544" i="1" s="1"/>
  <c r="V544" i="1"/>
  <c r="Y544" i="1" s="1"/>
  <c r="P544" i="1" s="1"/>
  <c r="U544" i="1"/>
  <c r="J544" i="1"/>
  <c r="L544" i="1" s="1"/>
  <c r="M544" i="1" s="1"/>
  <c r="N544" i="1" s="1"/>
  <c r="I544" i="1"/>
  <c r="H544" i="1"/>
  <c r="F544" i="1"/>
  <c r="Z543" i="1"/>
  <c r="Y543" i="1"/>
  <c r="P543" i="1" s="1"/>
  <c r="W543" i="1"/>
  <c r="X543" i="1" s="1"/>
  <c r="U543" i="1"/>
  <c r="V543" i="1" s="1"/>
  <c r="I543" i="1"/>
  <c r="H543" i="1"/>
  <c r="F543" i="1"/>
  <c r="Z542" i="1"/>
  <c r="Y542" i="1"/>
  <c r="P542" i="1" s="1"/>
  <c r="W542" i="1"/>
  <c r="X542" i="1" s="1"/>
  <c r="V542" i="1"/>
  <c r="U542" i="1"/>
  <c r="N542" i="1"/>
  <c r="I542" i="1"/>
  <c r="H542" i="1"/>
  <c r="F542" i="1"/>
  <c r="J542" i="1" s="1"/>
  <c r="L542" i="1" s="1"/>
  <c r="M542" i="1" s="1"/>
  <c r="Z541" i="1"/>
  <c r="W541" i="1"/>
  <c r="X541" i="1" s="1"/>
  <c r="U541" i="1"/>
  <c r="V541" i="1" s="1"/>
  <c r="Y541" i="1" s="1"/>
  <c r="P541" i="1"/>
  <c r="J541" i="1"/>
  <c r="L541" i="1" s="1"/>
  <c r="M541" i="1" s="1"/>
  <c r="N541" i="1" s="1"/>
  <c r="I541" i="1"/>
  <c r="H541" i="1"/>
  <c r="F541" i="1"/>
  <c r="Z540" i="1"/>
  <c r="X540" i="1"/>
  <c r="W540" i="1"/>
  <c r="V540" i="1"/>
  <c r="Y540" i="1" s="1"/>
  <c r="P540" i="1" s="1"/>
  <c r="U540" i="1"/>
  <c r="L540" i="1"/>
  <c r="M540" i="1" s="1"/>
  <c r="N540" i="1" s="1"/>
  <c r="J540" i="1"/>
  <c r="I540" i="1"/>
  <c r="H540" i="1"/>
  <c r="F540" i="1"/>
  <c r="Z539" i="1"/>
  <c r="X539" i="1"/>
  <c r="W539" i="1"/>
  <c r="U539" i="1"/>
  <c r="V539" i="1" s="1"/>
  <c r="Y539" i="1" s="1"/>
  <c r="P539" i="1" s="1"/>
  <c r="L539" i="1"/>
  <c r="M539" i="1" s="1"/>
  <c r="N539" i="1" s="1"/>
  <c r="I539" i="1"/>
  <c r="H539" i="1"/>
  <c r="F539" i="1"/>
  <c r="J539" i="1" s="1"/>
  <c r="Z538" i="1"/>
  <c r="X538" i="1"/>
  <c r="W538" i="1"/>
  <c r="U538" i="1"/>
  <c r="V538" i="1" s="1"/>
  <c r="Y538" i="1" s="1"/>
  <c r="P538" i="1" s="1"/>
  <c r="I538" i="1"/>
  <c r="J538" i="1" s="1"/>
  <c r="L538" i="1" s="1"/>
  <c r="M538" i="1" s="1"/>
  <c r="N538" i="1" s="1"/>
  <c r="H538" i="1"/>
  <c r="F538" i="1"/>
  <c r="Z537" i="1"/>
  <c r="W537" i="1"/>
  <c r="X537" i="1" s="1"/>
  <c r="U537" i="1"/>
  <c r="V537" i="1" s="1"/>
  <c r="I537" i="1"/>
  <c r="H537" i="1"/>
  <c r="F537" i="1"/>
  <c r="J537" i="1" s="1"/>
  <c r="L537" i="1" s="1"/>
  <c r="M537" i="1" s="1"/>
  <c r="N537" i="1" s="1"/>
  <c r="Z536" i="1"/>
  <c r="W536" i="1"/>
  <c r="X536" i="1" s="1"/>
  <c r="V536" i="1"/>
  <c r="U536" i="1"/>
  <c r="J536" i="1"/>
  <c r="L536" i="1" s="1"/>
  <c r="M536" i="1" s="1"/>
  <c r="N536" i="1" s="1"/>
  <c r="I536" i="1"/>
  <c r="H536" i="1"/>
  <c r="F536" i="1"/>
  <c r="Z535" i="1"/>
  <c r="Y535" i="1"/>
  <c r="P535" i="1" s="1"/>
  <c r="W535" i="1"/>
  <c r="X535" i="1" s="1"/>
  <c r="U535" i="1"/>
  <c r="V535" i="1" s="1"/>
  <c r="I535" i="1"/>
  <c r="H535" i="1"/>
  <c r="J535" i="1" s="1"/>
  <c r="L535" i="1" s="1"/>
  <c r="M535" i="1" s="1"/>
  <c r="N535" i="1" s="1"/>
  <c r="F535" i="1"/>
  <c r="Z534" i="1"/>
  <c r="X534" i="1"/>
  <c r="Y534" i="1" s="1"/>
  <c r="P534" i="1" s="1"/>
  <c r="W534" i="1"/>
  <c r="V534" i="1"/>
  <c r="U534" i="1"/>
  <c r="N534" i="1"/>
  <c r="I534" i="1"/>
  <c r="H534" i="1"/>
  <c r="J534" i="1" s="1"/>
  <c r="L534" i="1" s="1"/>
  <c r="M534" i="1" s="1"/>
  <c r="F534" i="1"/>
  <c r="Z533" i="1"/>
  <c r="X533" i="1"/>
  <c r="W533" i="1"/>
  <c r="U533" i="1"/>
  <c r="V533" i="1" s="1"/>
  <c r="Y533" i="1" s="1"/>
  <c r="P533" i="1"/>
  <c r="I533" i="1"/>
  <c r="H533" i="1"/>
  <c r="J533" i="1" s="1"/>
  <c r="L533" i="1" s="1"/>
  <c r="M533" i="1" s="1"/>
  <c r="N533" i="1" s="1"/>
  <c r="F533" i="1"/>
  <c r="Z532" i="1"/>
  <c r="X532" i="1"/>
  <c r="W532" i="1"/>
  <c r="V532" i="1"/>
  <c r="Y532" i="1" s="1"/>
  <c r="P532" i="1" s="1"/>
  <c r="U532" i="1"/>
  <c r="L532" i="1"/>
  <c r="M532" i="1" s="1"/>
  <c r="N532" i="1" s="1"/>
  <c r="I532" i="1"/>
  <c r="J532" i="1" s="1"/>
  <c r="H532" i="1"/>
  <c r="F532" i="1"/>
  <c r="Z531" i="1"/>
  <c r="W531" i="1"/>
  <c r="X531" i="1" s="1"/>
  <c r="U531" i="1"/>
  <c r="V531" i="1" s="1"/>
  <c r="Y531" i="1" s="1"/>
  <c r="P531" i="1" s="1"/>
  <c r="I531" i="1"/>
  <c r="H531" i="1"/>
  <c r="F531" i="1"/>
  <c r="J531" i="1" s="1"/>
  <c r="L531" i="1" s="1"/>
  <c r="M531" i="1" s="1"/>
  <c r="N531" i="1" s="1"/>
  <c r="Z530" i="1"/>
  <c r="W530" i="1"/>
  <c r="X530" i="1" s="1"/>
  <c r="V530" i="1"/>
  <c r="Y530" i="1" s="1"/>
  <c r="P530" i="1" s="1"/>
  <c r="U530" i="1"/>
  <c r="I530" i="1"/>
  <c r="J530" i="1" s="1"/>
  <c r="L530" i="1" s="1"/>
  <c r="M530" i="1" s="1"/>
  <c r="N530" i="1" s="1"/>
  <c r="H530" i="1"/>
  <c r="F530" i="1"/>
  <c r="Z529" i="1"/>
  <c r="X529" i="1"/>
  <c r="W529" i="1"/>
  <c r="U529" i="1"/>
  <c r="V529" i="1" s="1"/>
  <c r="Y529" i="1" s="1"/>
  <c r="P529" i="1" s="1"/>
  <c r="I529" i="1"/>
  <c r="H529" i="1"/>
  <c r="J529" i="1" s="1"/>
  <c r="L529" i="1" s="1"/>
  <c r="M529" i="1" s="1"/>
  <c r="N529" i="1" s="1"/>
  <c r="F529" i="1"/>
  <c r="Z528" i="1"/>
  <c r="Y528" i="1"/>
  <c r="P528" i="1" s="1"/>
  <c r="X528" i="1"/>
  <c r="W528" i="1"/>
  <c r="V528" i="1"/>
  <c r="U528" i="1"/>
  <c r="I528" i="1"/>
  <c r="J528" i="1" s="1"/>
  <c r="L528" i="1" s="1"/>
  <c r="M528" i="1" s="1"/>
  <c r="N528" i="1" s="1"/>
  <c r="H528" i="1"/>
  <c r="F528" i="1"/>
  <c r="Z527" i="1"/>
  <c r="Y527" i="1"/>
  <c r="P527" i="1" s="1"/>
  <c r="X527" i="1"/>
  <c r="W527" i="1"/>
  <c r="U527" i="1"/>
  <c r="V527" i="1" s="1"/>
  <c r="I527" i="1"/>
  <c r="H527" i="1"/>
  <c r="F527" i="1"/>
  <c r="J527" i="1" s="1"/>
  <c r="L527" i="1" s="1"/>
  <c r="M527" i="1" s="1"/>
  <c r="N527" i="1" s="1"/>
  <c r="Z526" i="1"/>
  <c r="X526" i="1"/>
  <c r="W526" i="1"/>
  <c r="V526" i="1"/>
  <c r="Y526" i="1" s="1"/>
  <c r="P526" i="1" s="1"/>
  <c r="U526" i="1"/>
  <c r="M526" i="1"/>
  <c r="N526" i="1" s="1"/>
  <c r="J526" i="1"/>
  <c r="L526" i="1" s="1"/>
  <c r="I526" i="1"/>
  <c r="H526" i="1"/>
  <c r="F526" i="1"/>
  <c r="Z525" i="1"/>
  <c r="W525" i="1"/>
  <c r="X525" i="1" s="1"/>
  <c r="U525" i="1"/>
  <c r="V525" i="1" s="1"/>
  <c r="J525" i="1"/>
  <c r="L525" i="1" s="1"/>
  <c r="M525" i="1" s="1"/>
  <c r="N525" i="1" s="1"/>
  <c r="I525" i="1"/>
  <c r="H525" i="1"/>
  <c r="F525" i="1"/>
  <c r="Z524" i="1"/>
  <c r="Y524" i="1"/>
  <c r="P524" i="1" s="1"/>
  <c r="W524" i="1"/>
  <c r="X524" i="1" s="1"/>
  <c r="V524" i="1"/>
  <c r="U524" i="1"/>
  <c r="I524" i="1"/>
  <c r="J524" i="1" s="1"/>
  <c r="L524" i="1" s="1"/>
  <c r="M524" i="1" s="1"/>
  <c r="N524" i="1" s="1"/>
  <c r="H524" i="1"/>
  <c r="F524" i="1"/>
  <c r="Z523" i="1"/>
  <c r="X523" i="1"/>
  <c r="W523" i="1"/>
  <c r="U523" i="1"/>
  <c r="V523" i="1" s="1"/>
  <c r="I523" i="1"/>
  <c r="H523" i="1"/>
  <c r="F523" i="1"/>
  <c r="Z522" i="1"/>
  <c r="X522" i="1"/>
  <c r="Y522" i="1" s="1"/>
  <c r="P522" i="1" s="1"/>
  <c r="W522" i="1"/>
  <c r="V522" i="1"/>
  <c r="U522" i="1"/>
  <c r="I522" i="1"/>
  <c r="J522" i="1" s="1"/>
  <c r="L522" i="1" s="1"/>
  <c r="M522" i="1" s="1"/>
  <c r="N522" i="1" s="1"/>
  <c r="H522" i="1"/>
  <c r="F522" i="1"/>
  <c r="Z521" i="1"/>
  <c r="X521" i="1"/>
  <c r="W521" i="1"/>
  <c r="U521" i="1"/>
  <c r="V521" i="1" s="1"/>
  <c r="I521" i="1"/>
  <c r="H521" i="1"/>
  <c r="F521" i="1"/>
  <c r="Z520" i="1"/>
  <c r="W520" i="1"/>
  <c r="X520" i="1" s="1"/>
  <c r="U520" i="1"/>
  <c r="V520" i="1" s="1"/>
  <c r="Y520" i="1" s="1"/>
  <c r="P520" i="1" s="1"/>
  <c r="N520" i="1"/>
  <c r="I520" i="1"/>
  <c r="J520" i="1" s="1"/>
  <c r="L520" i="1" s="1"/>
  <c r="M520" i="1" s="1"/>
  <c r="H520" i="1"/>
  <c r="F520" i="1"/>
  <c r="Z519" i="1"/>
  <c r="W519" i="1"/>
  <c r="X519" i="1" s="1"/>
  <c r="Y519" i="1" s="1"/>
  <c r="P519" i="1" s="1"/>
  <c r="U519" i="1"/>
  <c r="V519" i="1" s="1"/>
  <c r="I519" i="1"/>
  <c r="H519" i="1"/>
  <c r="F519" i="1"/>
  <c r="J519" i="1" s="1"/>
  <c r="L519" i="1" s="1"/>
  <c r="M519" i="1" s="1"/>
  <c r="N519" i="1" s="1"/>
  <c r="Z518" i="1"/>
  <c r="W518" i="1"/>
  <c r="X518" i="1" s="1"/>
  <c r="V518" i="1"/>
  <c r="Y518" i="1" s="1"/>
  <c r="P518" i="1" s="1"/>
  <c r="U518" i="1"/>
  <c r="J518" i="1"/>
  <c r="L518" i="1" s="1"/>
  <c r="M518" i="1" s="1"/>
  <c r="N518" i="1" s="1"/>
  <c r="I518" i="1"/>
  <c r="H518" i="1"/>
  <c r="F518" i="1"/>
  <c r="Z517" i="1"/>
  <c r="X517" i="1"/>
  <c r="W517" i="1"/>
  <c r="U517" i="1"/>
  <c r="V517" i="1" s="1"/>
  <c r="L517" i="1"/>
  <c r="M517" i="1" s="1"/>
  <c r="N517" i="1" s="1"/>
  <c r="I517" i="1"/>
  <c r="H517" i="1"/>
  <c r="F517" i="1"/>
  <c r="J517" i="1" s="1"/>
  <c r="Z516" i="1"/>
  <c r="X516" i="1"/>
  <c r="W516" i="1"/>
  <c r="V516" i="1"/>
  <c r="Y516" i="1" s="1"/>
  <c r="P516" i="1" s="1"/>
  <c r="U516" i="1"/>
  <c r="M516" i="1"/>
  <c r="N516" i="1" s="1"/>
  <c r="I516" i="1"/>
  <c r="J516" i="1" s="1"/>
  <c r="L516" i="1" s="1"/>
  <c r="H516" i="1"/>
  <c r="F516" i="1"/>
  <c r="Z515" i="1"/>
  <c r="X515" i="1"/>
  <c r="W515" i="1"/>
  <c r="U515" i="1"/>
  <c r="V515" i="1" s="1"/>
  <c r="I515" i="1"/>
  <c r="H515" i="1"/>
  <c r="F515" i="1"/>
  <c r="Z514" i="1"/>
  <c r="X514" i="1"/>
  <c r="W514" i="1"/>
  <c r="V514" i="1"/>
  <c r="Y514" i="1" s="1"/>
  <c r="P514" i="1" s="1"/>
  <c r="U514" i="1"/>
  <c r="I514" i="1"/>
  <c r="J514" i="1" s="1"/>
  <c r="L514" i="1" s="1"/>
  <c r="M514" i="1" s="1"/>
  <c r="N514" i="1" s="1"/>
  <c r="H514" i="1"/>
  <c r="F514" i="1"/>
  <c r="Z513" i="1"/>
  <c r="X513" i="1"/>
  <c r="W513" i="1"/>
  <c r="U513" i="1"/>
  <c r="V513" i="1" s="1"/>
  <c r="I513" i="1"/>
  <c r="H513" i="1"/>
  <c r="F513" i="1"/>
  <c r="Z512" i="1"/>
  <c r="X512" i="1"/>
  <c r="W512" i="1"/>
  <c r="V512" i="1"/>
  <c r="U512" i="1"/>
  <c r="N512" i="1"/>
  <c r="I512" i="1"/>
  <c r="H512" i="1"/>
  <c r="J512" i="1" s="1"/>
  <c r="L512" i="1" s="1"/>
  <c r="M512" i="1" s="1"/>
  <c r="F512" i="1"/>
  <c r="Z511" i="1"/>
  <c r="Y511" i="1"/>
  <c r="P511" i="1" s="1"/>
  <c r="X511" i="1"/>
  <c r="W511" i="1"/>
  <c r="U511" i="1"/>
  <c r="V511" i="1" s="1"/>
  <c r="I511" i="1"/>
  <c r="H511" i="1"/>
  <c r="J511" i="1" s="1"/>
  <c r="L511" i="1" s="1"/>
  <c r="M511" i="1" s="1"/>
  <c r="N511" i="1" s="1"/>
  <c r="F511" i="1"/>
  <c r="Z510" i="1"/>
  <c r="X510" i="1"/>
  <c r="Y510" i="1" s="1"/>
  <c r="P510" i="1" s="1"/>
  <c r="W510" i="1"/>
  <c r="V510" i="1"/>
  <c r="U510" i="1"/>
  <c r="L510" i="1"/>
  <c r="M510" i="1" s="1"/>
  <c r="N510" i="1" s="1"/>
  <c r="I510" i="1"/>
  <c r="H510" i="1"/>
  <c r="F510" i="1"/>
  <c r="J510" i="1" s="1"/>
  <c r="Z509" i="1"/>
  <c r="X509" i="1"/>
  <c r="W509" i="1"/>
  <c r="V509" i="1"/>
  <c r="Y509" i="1" s="1"/>
  <c r="P509" i="1" s="1"/>
  <c r="U509" i="1"/>
  <c r="I509" i="1"/>
  <c r="H509" i="1"/>
  <c r="F509" i="1"/>
  <c r="J509" i="1" s="1"/>
  <c r="L509" i="1" s="1"/>
  <c r="M509" i="1" s="1"/>
  <c r="N509" i="1" s="1"/>
  <c r="Z508" i="1"/>
  <c r="W508" i="1"/>
  <c r="X508" i="1" s="1"/>
  <c r="U508" i="1"/>
  <c r="V508" i="1" s="1"/>
  <c r="Y508" i="1" s="1"/>
  <c r="P508" i="1"/>
  <c r="I508" i="1"/>
  <c r="J508" i="1" s="1"/>
  <c r="L508" i="1" s="1"/>
  <c r="M508" i="1" s="1"/>
  <c r="N508" i="1" s="1"/>
  <c r="H508" i="1"/>
  <c r="F508" i="1"/>
  <c r="Z507" i="1"/>
  <c r="W507" i="1"/>
  <c r="X507" i="1" s="1"/>
  <c r="V507" i="1"/>
  <c r="Y507" i="1" s="1"/>
  <c r="P507" i="1" s="1"/>
  <c r="U507" i="1"/>
  <c r="L507" i="1"/>
  <c r="M507" i="1" s="1"/>
  <c r="N507" i="1" s="1"/>
  <c r="I507" i="1"/>
  <c r="H507" i="1"/>
  <c r="F507" i="1"/>
  <c r="J507" i="1" s="1"/>
  <c r="Z506" i="1"/>
  <c r="X506" i="1"/>
  <c r="W506" i="1"/>
  <c r="U506" i="1"/>
  <c r="V506" i="1" s="1"/>
  <c r="N506" i="1"/>
  <c r="I506" i="1"/>
  <c r="H506" i="1"/>
  <c r="J506" i="1" s="1"/>
  <c r="L506" i="1" s="1"/>
  <c r="M506" i="1" s="1"/>
  <c r="F506" i="1"/>
  <c r="Z505" i="1"/>
  <c r="X505" i="1"/>
  <c r="W505" i="1"/>
  <c r="U505" i="1"/>
  <c r="V505" i="1" s="1"/>
  <c r="Y505" i="1" s="1"/>
  <c r="P505" i="1"/>
  <c r="I505" i="1"/>
  <c r="J505" i="1" s="1"/>
  <c r="L505" i="1" s="1"/>
  <c r="M505" i="1" s="1"/>
  <c r="N505" i="1" s="1"/>
  <c r="H505" i="1"/>
  <c r="F505" i="1"/>
  <c r="Z504" i="1"/>
  <c r="W504" i="1"/>
  <c r="X504" i="1" s="1"/>
  <c r="V504" i="1"/>
  <c r="Y504" i="1" s="1"/>
  <c r="P504" i="1" s="1"/>
  <c r="U504" i="1"/>
  <c r="I504" i="1"/>
  <c r="H504" i="1"/>
  <c r="F504" i="1"/>
  <c r="Z503" i="1"/>
  <c r="X503" i="1"/>
  <c r="W503" i="1"/>
  <c r="U503" i="1"/>
  <c r="V503" i="1" s="1"/>
  <c r="Y503" i="1" s="1"/>
  <c r="P503" i="1" s="1"/>
  <c r="N503" i="1"/>
  <c r="J503" i="1"/>
  <c r="L503" i="1" s="1"/>
  <c r="M503" i="1" s="1"/>
  <c r="I503" i="1"/>
  <c r="H503" i="1"/>
  <c r="F503" i="1"/>
  <c r="Z502" i="1"/>
  <c r="X502" i="1"/>
  <c r="W502" i="1"/>
  <c r="U502" i="1"/>
  <c r="V502" i="1" s="1"/>
  <c r="L502" i="1"/>
  <c r="M502" i="1" s="1"/>
  <c r="N502" i="1" s="1"/>
  <c r="J502" i="1"/>
  <c r="I502" i="1"/>
  <c r="H502" i="1"/>
  <c r="F502" i="1"/>
  <c r="Z501" i="1"/>
  <c r="W501" i="1"/>
  <c r="X501" i="1" s="1"/>
  <c r="V501" i="1"/>
  <c r="Y501" i="1" s="1"/>
  <c r="P501" i="1" s="1"/>
  <c r="U501" i="1"/>
  <c r="I501" i="1"/>
  <c r="H501" i="1"/>
  <c r="F501" i="1"/>
  <c r="Z500" i="1"/>
  <c r="X500" i="1"/>
  <c r="W500" i="1"/>
  <c r="U500" i="1"/>
  <c r="V500" i="1" s="1"/>
  <c r="Y500" i="1" s="1"/>
  <c r="P500" i="1" s="1"/>
  <c r="J500" i="1"/>
  <c r="L500" i="1" s="1"/>
  <c r="M500" i="1" s="1"/>
  <c r="N500" i="1" s="1"/>
  <c r="I500" i="1"/>
  <c r="H500" i="1"/>
  <c r="F500" i="1"/>
  <c r="Z499" i="1"/>
  <c r="Y499" i="1"/>
  <c r="P499" i="1" s="1"/>
  <c r="W499" i="1"/>
  <c r="X499" i="1" s="1"/>
  <c r="V499" i="1"/>
  <c r="U499" i="1"/>
  <c r="L499" i="1"/>
  <c r="M499" i="1" s="1"/>
  <c r="N499" i="1" s="1"/>
  <c r="J499" i="1"/>
  <c r="I499" i="1"/>
  <c r="H499" i="1"/>
  <c r="F499" i="1"/>
  <c r="Z498" i="1"/>
  <c r="W498" i="1"/>
  <c r="X498" i="1" s="1"/>
  <c r="V498" i="1"/>
  <c r="Y498" i="1" s="1"/>
  <c r="P498" i="1" s="1"/>
  <c r="U498" i="1"/>
  <c r="I498" i="1"/>
  <c r="J498" i="1" s="1"/>
  <c r="L498" i="1" s="1"/>
  <c r="M498" i="1" s="1"/>
  <c r="N498" i="1" s="1"/>
  <c r="H498" i="1"/>
  <c r="F498" i="1"/>
  <c r="Z497" i="1"/>
  <c r="X497" i="1"/>
  <c r="W497" i="1"/>
  <c r="U497" i="1"/>
  <c r="V497" i="1" s="1"/>
  <c r="J497" i="1"/>
  <c r="L497" i="1" s="1"/>
  <c r="M497" i="1" s="1"/>
  <c r="N497" i="1" s="1"/>
  <c r="I497" i="1"/>
  <c r="H497" i="1"/>
  <c r="F497" i="1"/>
  <c r="Z496" i="1"/>
  <c r="W496" i="1"/>
  <c r="X496" i="1" s="1"/>
  <c r="U496" i="1"/>
  <c r="V496" i="1" s="1"/>
  <c r="Y496" i="1" s="1"/>
  <c r="P496" i="1" s="1"/>
  <c r="M496" i="1"/>
  <c r="N496" i="1" s="1"/>
  <c r="I496" i="1"/>
  <c r="H496" i="1"/>
  <c r="J496" i="1" s="1"/>
  <c r="L496" i="1" s="1"/>
  <c r="F496" i="1"/>
  <c r="Z495" i="1"/>
  <c r="X495" i="1"/>
  <c r="W495" i="1"/>
  <c r="U495" i="1"/>
  <c r="V495" i="1" s="1"/>
  <c r="J495" i="1"/>
  <c r="L495" i="1" s="1"/>
  <c r="M495" i="1" s="1"/>
  <c r="N495" i="1" s="1"/>
  <c r="I495" i="1"/>
  <c r="H495" i="1"/>
  <c r="F495" i="1"/>
  <c r="Z494" i="1"/>
  <c r="Y494" i="1"/>
  <c r="P494" i="1" s="1"/>
  <c r="W494" i="1"/>
  <c r="X494" i="1" s="1"/>
  <c r="V494" i="1"/>
  <c r="U494" i="1"/>
  <c r="J494" i="1"/>
  <c r="L494" i="1" s="1"/>
  <c r="M494" i="1" s="1"/>
  <c r="N494" i="1" s="1"/>
  <c r="I494" i="1"/>
  <c r="H494" i="1"/>
  <c r="F494" i="1"/>
  <c r="Z493" i="1"/>
  <c r="W493" i="1"/>
  <c r="X493" i="1" s="1"/>
  <c r="V493" i="1"/>
  <c r="U493" i="1"/>
  <c r="N493" i="1"/>
  <c r="M493" i="1"/>
  <c r="I493" i="1"/>
  <c r="H493" i="1"/>
  <c r="F493" i="1"/>
  <c r="J493" i="1" s="1"/>
  <c r="L493" i="1" s="1"/>
  <c r="Z492" i="1"/>
  <c r="X492" i="1"/>
  <c r="W492" i="1"/>
  <c r="U492" i="1"/>
  <c r="V492" i="1" s="1"/>
  <c r="Y492" i="1" s="1"/>
  <c r="P492" i="1" s="1"/>
  <c r="J492" i="1"/>
  <c r="L492" i="1" s="1"/>
  <c r="M492" i="1" s="1"/>
  <c r="N492" i="1" s="1"/>
  <c r="I492" i="1"/>
  <c r="H492" i="1"/>
  <c r="F492" i="1"/>
  <c r="Z491" i="1"/>
  <c r="W491" i="1"/>
  <c r="X491" i="1" s="1"/>
  <c r="V491" i="1"/>
  <c r="Y491" i="1" s="1"/>
  <c r="P491" i="1" s="1"/>
  <c r="U491" i="1"/>
  <c r="J491" i="1"/>
  <c r="L491" i="1" s="1"/>
  <c r="M491" i="1" s="1"/>
  <c r="N491" i="1" s="1"/>
  <c r="I491" i="1"/>
  <c r="H491" i="1"/>
  <c r="F491" i="1"/>
  <c r="Z490" i="1"/>
  <c r="Y490" i="1"/>
  <c r="P490" i="1" s="1"/>
  <c r="X490" i="1"/>
  <c r="W490" i="1"/>
  <c r="U490" i="1"/>
  <c r="V490" i="1" s="1"/>
  <c r="L490" i="1"/>
  <c r="M490" i="1" s="1"/>
  <c r="N490" i="1" s="1"/>
  <c r="I490" i="1"/>
  <c r="H490" i="1"/>
  <c r="F490" i="1"/>
  <c r="J490" i="1" s="1"/>
  <c r="Z489" i="1"/>
  <c r="W489" i="1"/>
  <c r="X489" i="1" s="1"/>
  <c r="V489" i="1"/>
  <c r="Y489" i="1" s="1"/>
  <c r="P489" i="1" s="1"/>
  <c r="U489" i="1"/>
  <c r="I489" i="1"/>
  <c r="H489" i="1"/>
  <c r="J489" i="1" s="1"/>
  <c r="L489" i="1" s="1"/>
  <c r="M489" i="1" s="1"/>
  <c r="N489" i="1" s="1"/>
  <c r="F489" i="1"/>
  <c r="Z488" i="1"/>
  <c r="X488" i="1"/>
  <c r="W488" i="1"/>
  <c r="V488" i="1"/>
  <c r="Y488" i="1" s="1"/>
  <c r="U488" i="1"/>
  <c r="P488" i="1"/>
  <c r="L488" i="1"/>
  <c r="M488" i="1" s="1"/>
  <c r="N488" i="1" s="1"/>
  <c r="J488" i="1"/>
  <c r="I488" i="1"/>
  <c r="H488" i="1"/>
  <c r="F488" i="1"/>
  <c r="Z487" i="1"/>
  <c r="X487" i="1"/>
  <c r="W487" i="1"/>
  <c r="V487" i="1"/>
  <c r="Y487" i="1" s="1"/>
  <c r="P487" i="1" s="1"/>
  <c r="U487" i="1"/>
  <c r="M487" i="1"/>
  <c r="N487" i="1" s="1"/>
  <c r="I487" i="1"/>
  <c r="H487" i="1"/>
  <c r="F487" i="1"/>
  <c r="J487" i="1" s="1"/>
  <c r="L487" i="1" s="1"/>
  <c r="Z486" i="1"/>
  <c r="X486" i="1"/>
  <c r="W486" i="1"/>
  <c r="U486" i="1"/>
  <c r="V486" i="1" s="1"/>
  <c r="L486" i="1"/>
  <c r="M486" i="1" s="1"/>
  <c r="N486" i="1" s="1"/>
  <c r="J486" i="1"/>
  <c r="I486" i="1"/>
  <c r="H486" i="1"/>
  <c r="F486" i="1"/>
  <c r="Z485" i="1"/>
  <c r="W485" i="1"/>
  <c r="X485" i="1" s="1"/>
  <c r="V485" i="1"/>
  <c r="U485" i="1"/>
  <c r="I485" i="1"/>
  <c r="H485" i="1"/>
  <c r="J485" i="1" s="1"/>
  <c r="L485" i="1" s="1"/>
  <c r="M485" i="1" s="1"/>
  <c r="N485" i="1" s="1"/>
  <c r="F485" i="1"/>
  <c r="Z484" i="1"/>
  <c r="X484" i="1"/>
  <c r="Y484" i="1" s="1"/>
  <c r="P484" i="1" s="1"/>
  <c r="W484" i="1"/>
  <c r="U484" i="1"/>
  <c r="V484" i="1" s="1"/>
  <c r="J484" i="1"/>
  <c r="L484" i="1" s="1"/>
  <c r="M484" i="1" s="1"/>
  <c r="N484" i="1" s="1"/>
  <c r="I484" i="1"/>
  <c r="H484" i="1"/>
  <c r="F484" i="1"/>
  <c r="Z483" i="1"/>
  <c r="W483" i="1"/>
  <c r="X483" i="1" s="1"/>
  <c r="V483" i="1"/>
  <c r="Y483" i="1" s="1"/>
  <c r="P483" i="1" s="1"/>
  <c r="U483" i="1"/>
  <c r="N483" i="1"/>
  <c r="I483" i="1"/>
  <c r="H483" i="1"/>
  <c r="J483" i="1" s="1"/>
  <c r="L483" i="1" s="1"/>
  <c r="M483" i="1" s="1"/>
  <c r="F483" i="1"/>
  <c r="Z482" i="1"/>
  <c r="X482" i="1"/>
  <c r="W482" i="1"/>
  <c r="V482" i="1"/>
  <c r="Y482" i="1" s="1"/>
  <c r="P482" i="1" s="1"/>
  <c r="U482" i="1"/>
  <c r="J482" i="1"/>
  <c r="L482" i="1" s="1"/>
  <c r="M482" i="1" s="1"/>
  <c r="N482" i="1" s="1"/>
  <c r="I482" i="1"/>
  <c r="H482" i="1"/>
  <c r="F482" i="1"/>
  <c r="Z481" i="1"/>
  <c r="X481" i="1"/>
  <c r="W481" i="1"/>
  <c r="V481" i="1"/>
  <c r="Y481" i="1" s="1"/>
  <c r="P481" i="1" s="1"/>
  <c r="U481" i="1"/>
  <c r="I481" i="1"/>
  <c r="H481" i="1"/>
  <c r="F481" i="1"/>
  <c r="Z480" i="1"/>
  <c r="X480" i="1"/>
  <c r="Y480" i="1" s="1"/>
  <c r="P480" i="1" s="1"/>
  <c r="W480" i="1"/>
  <c r="U480" i="1"/>
  <c r="V480" i="1" s="1"/>
  <c r="I480" i="1"/>
  <c r="H480" i="1"/>
  <c r="F480" i="1"/>
  <c r="J480" i="1" s="1"/>
  <c r="L480" i="1" s="1"/>
  <c r="M480" i="1" s="1"/>
  <c r="N480" i="1" s="1"/>
  <c r="Z479" i="1"/>
  <c r="W479" i="1"/>
  <c r="X479" i="1" s="1"/>
  <c r="V479" i="1"/>
  <c r="U479" i="1"/>
  <c r="L479" i="1"/>
  <c r="M479" i="1" s="1"/>
  <c r="N479" i="1" s="1"/>
  <c r="I479" i="1"/>
  <c r="H479" i="1"/>
  <c r="J479" i="1" s="1"/>
  <c r="F479" i="1"/>
  <c r="Z478" i="1"/>
  <c r="X478" i="1"/>
  <c r="Y478" i="1" s="1"/>
  <c r="P478" i="1" s="1"/>
  <c r="W478" i="1"/>
  <c r="U478" i="1"/>
  <c r="V478" i="1" s="1"/>
  <c r="L478" i="1"/>
  <c r="M478" i="1" s="1"/>
  <c r="N478" i="1" s="1"/>
  <c r="I478" i="1"/>
  <c r="H478" i="1"/>
  <c r="F478" i="1"/>
  <c r="J478" i="1" s="1"/>
  <c r="Z477" i="1"/>
  <c r="W477" i="1"/>
  <c r="X477" i="1" s="1"/>
  <c r="V477" i="1"/>
  <c r="U477" i="1"/>
  <c r="I477" i="1"/>
  <c r="H477" i="1"/>
  <c r="F477" i="1"/>
  <c r="Z476" i="1"/>
  <c r="X476" i="1"/>
  <c r="W476" i="1"/>
  <c r="U476" i="1"/>
  <c r="V476" i="1" s="1"/>
  <c r="Y476" i="1" s="1"/>
  <c r="P476" i="1" s="1"/>
  <c r="J476" i="1"/>
  <c r="L476" i="1" s="1"/>
  <c r="M476" i="1" s="1"/>
  <c r="N476" i="1" s="1"/>
  <c r="I476" i="1"/>
  <c r="H476" i="1"/>
  <c r="F476" i="1"/>
  <c r="Z475" i="1"/>
  <c r="X475" i="1"/>
  <c r="W475" i="1"/>
  <c r="V475" i="1"/>
  <c r="Y475" i="1" s="1"/>
  <c r="P475" i="1" s="1"/>
  <c r="U475" i="1"/>
  <c r="I475" i="1"/>
  <c r="H475" i="1"/>
  <c r="F475" i="1"/>
  <c r="Z474" i="1"/>
  <c r="X474" i="1"/>
  <c r="W474" i="1"/>
  <c r="U474" i="1"/>
  <c r="V474" i="1" s="1"/>
  <c r="Y474" i="1" s="1"/>
  <c r="P474" i="1" s="1"/>
  <c r="I474" i="1"/>
  <c r="H474" i="1"/>
  <c r="F474" i="1"/>
  <c r="Z473" i="1"/>
  <c r="W473" i="1"/>
  <c r="X473" i="1" s="1"/>
  <c r="V473" i="1"/>
  <c r="Y473" i="1" s="1"/>
  <c r="P473" i="1" s="1"/>
  <c r="U473" i="1"/>
  <c r="M473" i="1"/>
  <c r="N473" i="1" s="1"/>
  <c r="L473" i="1"/>
  <c r="J473" i="1"/>
  <c r="I473" i="1"/>
  <c r="H473" i="1"/>
  <c r="F473" i="1"/>
  <c r="Z472" i="1"/>
  <c r="X472" i="1"/>
  <c r="W472" i="1"/>
  <c r="U472" i="1"/>
  <c r="V472" i="1" s="1"/>
  <c r="Y472" i="1" s="1"/>
  <c r="P472" i="1" s="1"/>
  <c r="L472" i="1"/>
  <c r="M472" i="1" s="1"/>
  <c r="N472" i="1" s="1"/>
  <c r="I472" i="1"/>
  <c r="H472" i="1"/>
  <c r="F472" i="1"/>
  <c r="J472" i="1" s="1"/>
  <c r="Z471" i="1"/>
  <c r="W471" i="1"/>
  <c r="X471" i="1" s="1"/>
  <c r="V471" i="1"/>
  <c r="Y471" i="1" s="1"/>
  <c r="U471" i="1"/>
  <c r="P471" i="1"/>
  <c r="I471" i="1"/>
  <c r="H471" i="1"/>
  <c r="F471" i="1"/>
  <c r="Z470" i="1"/>
  <c r="Y470" i="1"/>
  <c r="P470" i="1" s="1"/>
  <c r="W470" i="1"/>
  <c r="X470" i="1" s="1"/>
  <c r="V470" i="1"/>
  <c r="U470" i="1"/>
  <c r="L470" i="1"/>
  <c r="M470" i="1" s="1"/>
  <c r="N470" i="1" s="1"/>
  <c r="J470" i="1"/>
  <c r="I470" i="1"/>
  <c r="H470" i="1"/>
  <c r="F470" i="1"/>
  <c r="Z469" i="1"/>
  <c r="W469" i="1"/>
  <c r="X469" i="1" s="1"/>
  <c r="V469" i="1"/>
  <c r="Y469" i="1" s="1"/>
  <c r="P469" i="1" s="1"/>
  <c r="U469" i="1"/>
  <c r="I469" i="1"/>
  <c r="H469" i="1"/>
  <c r="F469" i="1"/>
  <c r="Z468" i="1"/>
  <c r="X468" i="1"/>
  <c r="W468" i="1"/>
  <c r="U468" i="1"/>
  <c r="V468" i="1" s="1"/>
  <c r="Y468" i="1" s="1"/>
  <c r="P468" i="1" s="1"/>
  <c r="I468" i="1"/>
  <c r="H468" i="1"/>
  <c r="F468" i="1"/>
  <c r="J468" i="1" s="1"/>
  <c r="L468" i="1" s="1"/>
  <c r="M468" i="1" s="1"/>
  <c r="N468" i="1" s="1"/>
  <c r="Z467" i="1"/>
  <c r="W467" i="1"/>
  <c r="X467" i="1" s="1"/>
  <c r="V467" i="1"/>
  <c r="Y467" i="1" s="1"/>
  <c r="P467" i="1" s="1"/>
  <c r="U467" i="1"/>
  <c r="I467" i="1"/>
  <c r="H467" i="1"/>
  <c r="J467" i="1" s="1"/>
  <c r="L467" i="1" s="1"/>
  <c r="M467" i="1" s="1"/>
  <c r="N467" i="1" s="1"/>
  <c r="F467" i="1"/>
  <c r="Z466" i="1"/>
  <c r="X466" i="1"/>
  <c r="W466" i="1"/>
  <c r="U466" i="1"/>
  <c r="V466" i="1" s="1"/>
  <c r="Y466" i="1" s="1"/>
  <c r="P466" i="1" s="1"/>
  <c r="M466" i="1"/>
  <c r="N466" i="1" s="1"/>
  <c r="J466" i="1"/>
  <c r="L466" i="1" s="1"/>
  <c r="I466" i="1"/>
  <c r="H466" i="1"/>
  <c r="F466" i="1"/>
  <c r="Z465" i="1"/>
  <c r="W465" i="1"/>
  <c r="X465" i="1" s="1"/>
  <c r="U465" i="1"/>
  <c r="V465" i="1" s="1"/>
  <c r="Y465" i="1" s="1"/>
  <c r="P465" i="1" s="1"/>
  <c r="I465" i="1"/>
  <c r="H465" i="1"/>
  <c r="J465" i="1" s="1"/>
  <c r="L465" i="1" s="1"/>
  <c r="M465" i="1" s="1"/>
  <c r="N465" i="1" s="1"/>
  <c r="F465" i="1"/>
  <c r="Z464" i="1"/>
  <c r="X464" i="1"/>
  <c r="W464" i="1"/>
  <c r="U464" i="1"/>
  <c r="V464" i="1" s="1"/>
  <c r="Y464" i="1" s="1"/>
  <c r="P464" i="1" s="1"/>
  <c r="I464" i="1"/>
  <c r="H464" i="1"/>
  <c r="F464" i="1"/>
  <c r="J464" i="1" s="1"/>
  <c r="L464" i="1" s="1"/>
  <c r="M464" i="1" s="1"/>
  <c r="N464" i="1" s="1"/>
  <c r="Z463" i="1"/>
  <c r="X463" i="1"/>
  <c r="W463" i="1"/>
  <c r="V463" i="1"/>
  <c r="Y463" i="1" s="1"/>
  <c r="P463" i="1" s="1"/>
  <c r="U463" i="1"/>
  <c r="I463" i="1"/>
  <c r="H463" i="1"/>
  <c r="F463" i="1"/>
  <c r="J463" i="1" s="1"/>
  <c r="L463" i="1" s="1"/>
  <c r="M463" i="1" s="1"/>
  <c r="N463" i="1" s="1"/>
  <c r="Z462" i="1"/>
  <c r="X462" i="1"/>
  <c r="Y462" i="1" s="1"/>
  <c r="P462" i="1" s="1"/>
  <c r="W462" i="1"/>
  <c r="U462" i="1"/>
  <c r="V462" i="1" s="1"/>
  <c r="L462" i="1"/>
  <c r="M462" i="1" s="1"/>
  <c r="N462" i="1" s="1"/>
  <c r="I462" i="1"/>
  <c r="H462" i="1"/>
  <c r="F462" i="1"/>
  <c r="J462" i="1" s="1"/>
  <c r="Z461" i="1"/>
  <c r="W461" i="1"/>
  <c r="X461" i="1" s="1"/>
  <c r="V461" i="1"/>
  <c r="U461" i="1"/>
  <c r="L461" i="1"/>
  <c r="M461" i="1" s="1"/>
  <c r="N461" i="1" s="1"/>
  <c r="I461" i="1"/>
  <c r="H461" i="1"/>
  <c r="J461" i="1" s="1"/>
  <c r="F461" i="1"/>
  <c r="Z460" i="1"/>
  <c r="X460" i="1"/>
  <c r="W460" i="1"/>
  <c r="U460" i="1"/>
  <c r="V460" i="1" s="1"/>
  <c r="Y460" i="1" s="1"/>
  <c r="P460" i="1" s="1"/>
  <c r="L460" i="1"/>
  <c r="M460" i="1" s="1"/>
  <c r="N460" i="1" s="1"/>
  <c r="I460" i="1"/>
  <c r="H460" i="1"/>
  <c r="F460" i="1"/>
  <c r="J460" i="1" s="1"/>
  <c r="Z459" i="1"/>
  <c r="W459" i="1"/>
  <c r="X459" i="1" s="1"/>
  <c r="U459" i="1"/>
  <c r="V459" i="1" s="1"/>
  <c r="Y459" i="1" s="1"/>
  <c r="P459" i="1" s="1"/>
  <c r="I459" i="1"/>
  <c r="H459" i="1"/>
  <c r="F459" i="1"/>
  <c r="Z458" i="1"/>
  <c r="X458" i="1"/>
  <c r="W458" i="1"/>
  <c r="U458" i="1"/>
  <c r="V458" i="1" s="1"/>
  <c r="J458" i="1"/>
  <c r="L458" i="1" s="1"/>
  <c r="M458" i="1" s="1"/>
  <c r="N458" i="1" s="1"/>
  <c r="I458" i="1"/>
  <c r="H458" i="1"/>
  <c r="F458" i="1"/>
  <c r="Z457" i="1"/>
  <c r="X457" i="1"/>
  <c r="W457" i="1"/>
  <c r="V457" i="1"/>
  <c r="Y457" i="1" s="1"/>
  <c r="P457" i="1" s="1"/>
  <c r="U457" i="1"/>
  <c r="I457" i="1"/>
  <c r="H457" i="1"/>
  <c r="F457" i="1"/>
  <c r="Z456" i="1"/>
  <c r="X456" i="1"/>
  <c r="W456" i="1"/>
  <c r="U456" i="1"/>
  <c r="V456" i="1" s="1"/>
  <c r="Y456" i="1" s="1"/>
  <c r="P456" i="1"/>
  <c r="I456" i="1"/>
  <c r="H456" i="1"/>
  <c r="F456" i="1"/>
  <c r="Z455" i="1"/>
  <c r="W455" i="1"/>
  <c r="X455" i="1" s="1"/>
  <c r="V455" i="1"/>
  <c r="U455" i="1"/>
  <c r="J455" i="1"/>
  <c r="L455" i="1" s="1"/>
  <c r="M455" i="1" s="1"/>
  <c r="N455" i="1" s="1"/>
  <c r="I455" i="1"/>
  <c r="H455" i="1"/>
  <c r="F455" i="1"/>
  <c r="Z454" i="1"/>
  <c r="X454" i="1"/>
  <c r="W454" i="1"/>
  <c r="U454" i="1"/>
  <c r="V454" i="1" s="1"/>
  <c r="Y454" i="1" s="1"/>
  <c r="P454" i="1" s="1"/>
  <c r="L454" i="1"/>
  <c r="M454" i="1" s="1"/>
  <c r="N454" i="1" s="1"/>
  <c r="I454" i="1"/>
  <c r="H454" i="1"/>
  <c r="F454" i="1"/>
  <c r="J454" i="1" s="1"/>
  <c r="Z453" i="1"/>
  <c r="X453" i="1"/>
  <c r="W453" i="1"/>
  <c r="U453" i="1"/>
  <c r="V453" i="1" s="1"/>
  <c r="Y453" i="1" s="1"/>
  <c r="P453" i="1" s="1"/>
  <c r="I453" i="1"/>
  <c r="H453" i="1"/>
  <c r="F453" i="1"/>
  <c r="Z452" i="1"/>
  <c r="X452" i="1"/>
  <c r="W452" i="1"/>
  <c r="U452" i="1"/>
  <c r="V452" i="1" s="1"/>
  <c r="J452" i="1"/>
  <c r="L452" i="1" s="1"/>
  <c r="M452" i="1" s="1"/>
  <c r="N452" i="1" s="1"/>
  <c r="I452" i="1"/>
  <c r="H452" i="1"/>
  <c r="F452" i="1"/>
  <c r="Z451" i="1"/>
  <c r="X451" i="1"/>
  <c r="W451" i="1"/>
  <c r="V451" i="1"/>
  <c r="U451" i="1"/>
  <c r="J451" i="1"/>
  <c r="L451" i="1" s="1"/>
  <c r="M451" i="1" s="1"/>
  <c r="N451" i="1" s="1"/>
  <c r="I451" i="1"/>
  <c r="H451" i="1"/>
  <c r="F451" i="1"/>
  <c r="Z450" i="1"/>
  <c r="X450" i="1"/>
  <c r="W450" i="1"/>
  <c r="U450" i="1"/>
  <c r="V450" i="1" s="1"/>
  <c r="M450" i="1"/>
  <c r="N450" i="1" s="1"/>
  <c r="L450" i="1"/>
  <c r="J450" i="1"/>
  <c r="I450" i="1"/>
  <c r="H450" i="1"/>
  <c r="F450" i="1"/>
  <c r="Z449" i="1"/>
  <c r="W449" i="1"/>
  <c r="X449" i="1" s="1"/>
  <c r="V449" i="1"/>
  <c r="Y449" i="1" s="1"/>
  <c r="P449" i="1" s="1"/>
  <c r="U449" i="1"/>
  <c r="L449" i="1"/>
  <c r="M449" i="1" s="1"/>
  <c r="N449" i="1" s="1"/>
  <c r="J449" i="1"/>
  <c r="I449" i="1"/>
  <c r="H449" i="1"/>
  <c r="F449" i="1"/>
  <c r="Z448" i="1"/>
  <c r="X448" i="1"/>
  <c r="W448" i="1"/>
  <c r="U448" i="1"/>
  <c r="V448" i="1" s="1"/>
  <c r="Y448" i="1" s="1"/>
  <c r="P448" i="1"/>
  <c r="M448" i="1"/>
  <c r="N448" i="1" s="1"/>
  <c r="L448" i="1"/>
  <c r="J448" i="1"/>
  <c r="I448" i="1"/>
  <c r="H448" i="1"/>
  <c r="F448" i="1"/>
  <c r="Z447" i="1"/>
  <c r="X447" i="1"/>
  <c r="W447" i="1"/>
  <c r="V447" i="1"/>
  <c r="Y447" i="1" s="1"/>
  <c r="P447" i="1" s="1"/>
  <c r="U447" i="1"/>
  <c r="N447" i="1"/>
  <c r="I447" i="1"/>
  <c r="H447" i="1"/>
  <c r="J447" i="1" s="1"/>
  <c r="L447" i="1" s="1"/>
  <c r="M447" i="1" s="1"/>
  <c r="F447" i="1"/>
  <c r="Z446" i="1"/>
  <c r="Y446" i="1"/>
  <c r="P446" i="1" s="1"/>
  <c r="X446" i="1"/>
  <c r="W446" i="1"/>
  <c r="U446" i="1"/>
  <c r="V446" i="1" s="1"/>
  <c r="I446" i="1"/>
  <c r="H446" i="1"/>
  <c r="F446" i="1"/>
  <c r="Z445" i="1"/>
  <c r="X445" i="1"/>
  <c r="Y445" i="1" s="1"/>
  <c r="P445" i="1" s="1"/>
  <c r="W445" i="1"/>
  <c r="V445" i="1"/>
  <c r="U445" i="1"/>
  <c r="I445" i="1"/>
  <c r="H445" i="1"/>
  <c r="F445" i="1"/>
  <c r="Z444" i="1"/>
  <c r="X444" i="1"/>
  <c r="Y444" i="1" s="1"/>
  <c r="P444" i="1" s="1"/>
  <c r="W444" i="1"/>
  <c r="U444" i="1"/>
  <c r="V444" i="1" s="1"/>
  <c r="L444" i="1"/>
  <c r="M444" i="1" s="1"/>
  <c r="N444" i="1" s="1"/>
  <c r="I444" i="1"/>
  <c r="H444" i="1"/>
  <c r="F444" i="1"/>
  <c r="J444" i="1" s="1"/>
  <c r="Z443" i="1"/>
  <c r="W443" i="1"/>
  <c r="X443" i="1" s="1"/>
  <c r="V443" i="1"/>
  <c r="U443" i="1"/>
  <c r="I443" i="1"/>
  <c r="H443" i="1"/>
  <c r="J443" i="1" s="1"/>
  <c r="L443" i="1" s="1"/>
  <c r="M443" i="1" s="1"/>
  <c r="N443" i="1" s="1"/>
  <c r="F443" i="1"/>
  <c r="Z442" i="1"/>
  <c r="X442" i="1"/>
  <c r="W442" i="1"/>
  <c r="U442" i="1"/>
  <c r="V442" i="1" s="1"/>
  <c r="Y442" i="1" s="1"/>
  <c r="P442" i="1" s="1"/>
  <c r="J442" i="1"/>
  <c r="L442" i="1" s="1"/>
  <c r="M442" i="1" s="1"/>
  <c r="N442" i="1" s="1"/>
  <c r="I442" i="1"/>
  <c r="H442" i="1"/>
  <c r="F442" i="1"/>
  <c r="Z441" i="1"/>
  <c r="W441" i="1"/>
  <c r="X441" i="1" s="1"/>
  <c r="V441" i="1"/>
  <c r="U441" i="1"/>
  <c r="I441" i="1"/>
  <c r="H441" i="1"/>
  <c r="F441" i="1"/>
  <c r="Z440" i="1"/>
  <c r="W440" i="1"/>
  <c r="X440" i="1" s="1"/>
  <c r="Y440" i="1" s="1"/>
  <c r="P440" i="1" s="1"/>
  <c r="U440" i="1"/>
  <c r="V440" i="1" s="1"/>
  <c r="I440" i="1"/>
  <c r="H440" i="1"/>
  <c r="J440" i="1" s="1"/>
  <c r="L440" i="1" s="1"/>
  <c r="M440" i="1" s="1"/>
  <c r="N440" i="1" s="1"/>
  <c r="F440" i="1"/>
  <c r="Z439" i="1"/>
  <c r="W439" i="1"/>
  <c r="X439" i="1" s="1"/>
  <c r="V439" i="1"/>
  <c r="Y439" i="1" s="1"/>
  <c r="U439" i="1"/>
  <c r="P439" i="1"/>
  <c r="I439" i="1"/>
  <c r="J439" i="1" s="1"/>
  <c r="L439" i="1" s="1"/>
  <c r="M439" i="1" s="1"/>
  <c r="N439" i="1" s="1"/>
  <c r="H439" i="1"/>
  <c r="F439" i="1"/>
  <c r="Z438" i="1"/>
  <c r="X438" i="1"/>
  <c r="W438" i="1"/>
  <c r="U438" i="1"/>
  <c r="V438" i="1" s="1"/>
  <c r="Y438" i="1" s="1"/>
  <c r="P438" i="1" s="1"/>
  <c r="J438" i="1"/>
  <c r="L438" i="1" s="1"/>
  <c r="M438" i="1" s="1"/>
  <c r="N438" i="1" s="1"/>
  <c r="I438" i="1"/>
  <c r="H438" i="1"/>
  <c r="F438" i="1"/>
  <c r="Z437" i="1"/>
  <c r="X437" i="1"/>
  <c r="W437" i="1"/>
  <c r="V437" i="1"/>
  <c r="Y437" i="1" s="1"/>
  <c r="P437" i="1" s="1"/>
  <c r="U437" i="1"/>
  <c r="I437" i="1"/>
  <c r="H437" i="1"/>
  <c r="J437" i="1" s="1"/>
  <c r="L437" i="1" s="1"/>
  <c r="M437" i="1" s="1"/>
  <c r="N437" i="1" s="1"/>
  <c r="F437" i="1"/>
  <c r="Z436" i="1"/>
  <c r="X436" i="1"/>
  <c r="Y436" i="1" s="1"/>
  <c r="P436" i="1" s="1"/>
  <c r="W436" i="1"/>
  <c r="V436" i="1"/>
  <c r="U436" i="1"/>
  <c r="I436" i="1"/>
  <c r="H436" i="1"/>
  <c r="J436" i="1" s="1"/>
  <c r="L436" i="1" s="1"/>
  <c r="M436" i="1" s="1"/>
  <c r="N436" i="1" s="1"/>
  <c r="F436" i="1"/>
  <c r="Z435" i="1"/>
  <c r="X435" i="1"/>
  <c r="W435" i="1"/>
  <c r="U435" i="1"/>
  <c r="V435" i="1" s="1"/>
  <c r="M435" i="1"/>
  <c r="N435" i="1" s="1"/>
  <c r="I435" i="1"/>
  <c r="H435" i="1"/>
  <c r="J435" i="1" s="1"/>
  <c r="L435" i="1" s="1"/>
  <c r="F435" i="1"/>
  <c r="Z434" i="1"/>
  <c r="Y434" i="1"/>
  <c r="P434" i="1" s="1"/>
  <c r="X434" i="1"/>
  <c r="W434" i="1"/>
  <c r="V434" i="1"/>
  <c r="U434" i="1"/>
  <c r="L434" i="1"/>
  <c r="M434" i="1" s="1"/>
  <c r="N434" i="1" s="1"/>
  <c r="I434" i="1"/>
  <c r="H434" i="1"/>
  <c r="F434" i="1"/>
  <c r="J434" i="1" s="1"/>
  <c r="Z433" i="1"/>
  <c r="W433" i="1"/>
  <c r="X433" i="1" s="1"/>
  <c r="V433" i="1"/>
  <c r="U433" i="1"/>
  <c r="I433" i="1"/>
  <c r="H433" i="1"/>
  <c r="J433" i="1" s="1"/>
  <c r="L433" i="1" s="1"/>
  <c r="M433" i="1" s="1"/>
  <c r="N433" i="1" s="1"/>
  <c r="F433" i="1"/>
  <c r="Z432" i="1"/>
  <c r="X432" i="1"/>
  <c r="W432" i="1"/>
  <c r="U432" i="1"/>
  <c r="V432" i="1" s="1"/>
  <c r="Y432" i="1" s="1"/>
  <c r="P432" i="1" s="1"/>
  <c r="L432" i="1"/>
  <c r="M432" i="1" s="1"/>
  <c r="N432" i="1" s="1"/>
  <c r="J432" i="1"/>
  <c r="I432" i="1"/>
  <c r="H432" i="1"/>
  <c r="F432" i="1"/>
  <c r="Z431" i="1"/>
  <c r="W431" i="1"/>
  <c r="X431" i="1" s="1"/>
  <c r="V431" i="1"/>
  <c r="U431" i="1"/>
  <c r="L431" i="1"/>
  <c r="M431" i="1" s="1"/>
  <c r="N431" i="1" s="1"/>
  <c r="J431" i="1"/>
  <c r="I431" i="1"/>
  <c r="H431" i="1"/>
  <c r="F431" i="1"/>
  <c r="Z430" i="1"/>
  <c r="X430" i="1"/>
  <c r="W430" i="1"/>
  <c r="V430" i="1"/>
  <c r="Y430" i="1" s="1"/>
  <c r="P430" i="1" s="1"/>
  <c r="U430" i="1"/>
  <c r="I430" i="1"/>
  <c r="H430" i="1"/>
  <c r="F430" i="1"/>
  <c r="Z429" i="1"/>
  <c r="W429" i="1"/>
  <c r="X429" i="1" s="1"/>
  <c r="U429" i="1"/>
  <c r="V429" i="1" s="1"/>
  <c r="Y429" i="1" s="1"/>
  <c r="P429" i="1" s="1"/>
  <c r="M429" i="1"/>
  <c r="N429" i="1" s="1"/>
  <c r="I429" i="1"/>
  <c r="H429" i="1"/>
  <c r="J429" i="1" s="1"/>
  <c r="L429" i="1" s="1"/>
  <c r="F429" i="1"/>
  <c r="Z428" i="1"/>
  <c r="Y428" i="1"/>
  <c r="P428" i="1" s="1"/>
  <c r="X428" i="1"/>
  <c r="W428" i="1"/>
  <c r="U428" i="1"/>
  <c r="V428" i="1" s="1"/>
  <c r="I428" i="1"/>
  <c r="H428" i="1"/>
  <c r="J428" i="1" s="1"/>
  <c r="L428" i="1" s="1"/>
  <c r="M428" i="1" s="1"/>
  <c r="N428" i="1" s="1"/>
  <c r="F428" i="1"/>
  <c r="Z427" i="1"/>
  <c r="W427" i="1"/>
  <c r="X427" i="1" s="1"/>
  <c r="Y427" i="1" s="1"/>
  <c r="P427" i="1" s="1"/>
  <c r="V427" i="1"/>
  <c r="U427" i="1"/>
  <c r="I427" i="1"/>
  <c r="H427" i="1"/>
  <c r="F427" i="1"/>
  <c r="J427" i="1" s="1"/>
  <c r="L427" i="1" s="1"/>
  <c r="M427" i="1" s="1"/>
  <c r="N427" i="1" s="1"/>
  <c r="Z426" i="1"/>
  <c r="X426" i="1"/>
  <c r="W426" i="1"/>
  <c r="V426" i="1"/>
  <c r="Y426" i="1" s="1"/>
  <c r="P426" i="1" s="1"/>
  <c r="U426" i="1"/>
  <c r="I426" i="1"/>
  <c r="H426" i="1"/>
  <c r="F426" i="1"/>
  <c r="J426" i="1" s="1"/>
  <c r="L426" i="1" s="1"/>
  <c r="M426" i="1" s="1"/>
  <c r="N426" i="1" s="1"/>
  <c r="Z425" i="1"/>
  <c r="X425" i="1"/>
  <c r="W425" i="1"/>
  <c r="V425" i="1"/>
  <c r="U425" i="1"/>
  <c r="M425" i="1"/>
  <c r="N425" i="1" s="1"/>
  <c r="L425" i="1"/>
  <c r="I425" i="1"/>
  <c r="H425" i="1"/>
  <c r="J425" i="1" s="1"/>
  <c r="F425" i="1"/>
  <c r="Z424" i="1"/>
  <c r="Y424" i="1"/>
  <c r="P424" i="1" s="1"/>
  <c r="W424" i="1"/>
  <c r="X424" i="1" s="1"/>
  <c r="V424" i="1"/>
  <c r="U424" i="1"/>
  <c r="L424" i="1"/>
  <c r="M424" i="1" s="1"/>
  <c r="N424" i="1" s="1"/>
  <c r="I424" i="1"/>
  <c r="H424" i="1"/>
  <c r="F424" i="1"/>
  <c r="J424" i="1" s="1"/>
  <c r="Z423" i="1"/>
  <c r="Y423" i="1"/>
  <c r="P423" i="1" s="1"/>
  <c r="X423" i="1"/>
  <c r="W423" i="1"/>
  <c r="V423" i="1"/>
  <c r="U423" i="1"/>
  <c r="M423" i="1"/>
  <c r="N423" i="1" s="1"/>
  <c r="I423" i="1"/>
  <c r="H423" i="1"/>
  <c r="F423" i="1"/>
  <c r="J423" i="1" s="1"/>
  <c r="L423" i="1" s="1"/>
  <c r="Z422" i="1"/>
  <c r="W422" i="1"/>
  <c r="X422" i="1" s="1"/>
  <c r="V422" i="1"/>
  <c r="U422" i="1"/>
  <c r="I422" i="1"/>
  <c r="H422" i="1"/>
  <c r="F422" i="1"/>
  <c r="Z421" i="1"/>
  <c r="W421" i="1"/>
  <c r="X421" i="1" s="1"/>
  <c r="Y421" i="1" s="1"/>
  <c r="V421" i="1"/>
  <c r="U421" i="1"/>
  <c r="P421" i="1"/>
  <c r="I421" i="1"/>
  <c r="J421" i="1" s="1"/>
  <c r="L421" i="1" s="1"/>
  <c r="M421" i="1" s="1"/>
  <c r="N421" i="1" s="1"/>
  <c r="H421" i="1"/>
  <c r="F421" i="1"/>
  <c r="Z420" i="1"/>
  <c r="Y420" i="1"/>
  <c r="X420" i="1"/>
  <c r="W420" i="1"/>
  <c r="V420" i="1"/>
  <c r="U420" i="1"/>
  <c r="P420" i="1"/>
  <c r="L420" i="1"/>
  <c r="M420" i="1" s="1"/>
  <c r="N420" i="1" s="1"/>
  <c r="I420" i="1"/>
  <c r="H420" i="1"/>
  <c r="F420" i="1"/>
  <c r="J420" i="1" s="1"/>
  <c r="Z419" i="1"/>
  <c r="X419" i="1"/>
  <c r="W419" i="1"/>
  <c r="U419" i="1"/>
  <c r="V419" i="1" s="1"/>
  <c r="N419" i="1"/>
  <c r="I419" i="1"/>
  <c r="H419" i="1"/>
  <c r="J419" i="1" s="1"/>
  <c r="L419" i="1" s="1"/>
  <c r="M419" i="1" s="1"/>
  <c r="F419" i="1"/>
  <c r="Z418" i="1"/>
  <c r="W418" i="1"/>
  <c r="X418" i="1" s="1"/>
  <c r="U418" i="1"/>
  <c r="V418" i="1" s="1"/>
  <c r="Y418" i="1" s="1"/>
  <c r="P418" i="1" s="1"/>
  <c r="I418" i="1"/>
  <c r="H418" i="1"/>
  <c r="F418" i="1"/>
  <c r="J418" i="1" s="1"/>
  <c r="L418" i="1" s="1"/>
  <c r="M418" i="1" s="1"/>
  <c r="N418" i="1" s="1"/>
  <c r="Z417" i="1"/>
  <c r="W417" i="1"/>
  <c r="X417" i="1" s="1"/>
  <c r="V417" i="1"/>
  <c r="U417" i="1"/>
  <c r="I417" i="1"/>
  <c r="H417" i="1"/>
  <c r="F417" i="1"/>
  <c r="Z416" i="1"/>
  <c r="W416" i="1"/>
  <c r="X416" i="1" s="1"/>
  <c r="Y416" i="1" s="1"/>
  <c r="V416" i="1"/>
  <c r="U416" i="1"/>
  <c r="P416" i="1"/>
  <c r="J416" i="1"/>
  <c r="L416" i="1" s="1"/>
  <c r="M416" i="1" s="1"/>
  <c r="N416" i="1" s="1"/>
  <c r="I416" i="1"/>
  <c r="H416" i="1"/>
  <c r="F416" i="1"/>
  <c r="Z415" i="1"/>
  <c r="X415" i="1"/>
  <c r="W415" i="1"/>
  <c r="U415" i="1"/>
  <c r="V415" i="1" s="1"/>
  <c r="Y415" i="1" s="1"/>
  <c r="P415" i="1" s="1"/>
  <c r="M415" i="1"/>
  <c r="N415" i="1" s="1"/>
  <c r="I415" i="1"/>
  <c r="J415" i="1" s="1"/>
  <c r="L415" i="1" s="1"/>
  <c r="H415" i="1"/>
  <c r="F415" i="1"/>
  <c r="Z414" i="1"/>
  <c r="W414" i="1"/>
  <c r="X414" i="1" s="1"/>
  <c r="V414" i="1"/>
  <c r="U414" i="1"/>
  <c r="J414" i="1"/>
  <c r="L414" i="1" s="1"/>
  <c r="M414" i="1" s="1"/>
  <c r="N414" i="1" s="1"/>
  <c r="I414" i="1"/>
  <c r="H414" i="1"/>
  <c r="F414" i="1"/>
  <c r="Z413" i="1"/>
  <c r="Y413" i="1"/>
  <c r="X413" i="1"/>
  <c r="W413" i="1"/>
  <c r="V413" i="1"/>
  <c r="U413" i="1"/>
  <c r="P413" i="1"/>
  <c r="L413" i="1"/>
  <c r="M413" i="1" s="1"/>
  <c r="N413" i="1" s="1"/>
  <c r="I413" i="1"/>
  <c r="H413" i="1"/>
  <c r="F413" i="1"/>
  <c r="J413" i="1" s="1"/>
  <c r="Z412" i="1"/>
  <c r="W412" i="1"/>
  <c r="X412" i="1" s="1"/>
  <c r="V412" i="1"/>
  <c r="Y412" i="1" s="1"/>
  <c r="P412" i="1" s="1"/>
  <c r="U412" i="1"/>
  <c r="I412" i="1"/>
  <c r="H412" i="1"/>
  <c r="F412" i="1"/>
  <c r="Z411" i="1"/>
  <c r="W411" i="1"/>
  <c r="X411" i="1" s="1"/>
  <c r="U411" i="1"/>
  <c r="V411" i="1" s="1"/>
  <c r="J411" i="1"/>
  <c r="L411" i="1" s="1"/>
  <c r="M411" i="1" s="1"/>
  <c r="N411" i="1" s="1"/>
  <c r="I411" i="1"/>
  <c r="H411" i="1"/>
  <c r="F411" i="1"/>
  <c r="Z410" i="1"/>
  <c r="W410" i="1"/>
  <c r="X410" i="1" s="1"/>
  <c r="V410" i="1"/>
  <c r="Y410" i="1" s="1"/>
  <c r="P410" i="1" s="1"/>
  <c r="U410" i="1"/>
  <c r="M410" i="1"/>
  <c r="N410" i="1" s="1"/>
  <c r="I410" i="1"/>
  <c r="H410" i="1"/>
  <c r="F410" i="1"/>
  <c r="J410" i="1" s="1"/>
  <c r="L410" i="1" s="1"/>
  <c r="Z409" i="1"/>
  <c r="W409" i="1"/>
  <c r="X409" i="1" s="1"/>
  <c r="U409" i="1"/>
  <c r="V409" i="1" s="1"/>
  <c r="J409" i="1"/>
  <c r="L409" i="1" s="1"/>
  <c r="M409" i="1" s="1"/>
  <c r="N409" i="1" s="1"/>
  <c r="I409" i="1"/>
  <c r="H409" i="1"/>
  <c r="F409" i="1"/>
  <c r="Z408" i="1"/>
  <c r="W408" i="1"/>
  <c r="X408" i="1" s="1"/>
  <c r="V408" i="1"/>
  <c r="Y408" i="1" s="1"/>
  <c r="P408" i="1" s="1"/>
  <c r="U408" i="1"/>
  <c r="I408" i="1"/>
  <c r="H408" i="1"/>
  <c r="F408" i="1"/>
  <c r="J408" i="1" s="1"/>
  <c r="L408" i="1" s="1"/>
  <c r="M408" i="1" s="1"/>
  <c r="N408" i="1" s="1"/>
  <c r="Z407" i="1"/>
  <c r="X407" i="1"/>
  <c r="W407" i="1"/>
  <c r="V407" i="1"/>
  <c r="Y407" i="1" s="1"/>
  <c r="P407" i="1" s="1"/>
  <c r="U407" i="1"/>
  <c r="I407" i="1"/>
  <c r="J407" i="1" s="1"/>
  <c r="L407" i="1" s="1"/>
  <c r="M407" i="1" s="1"/>
  <c r="N407" i="1" s="1"/>
  <c r="H407" i="1"/>
  <c r="F407" i="1"/>
  <c r="Z406" i="1"/>
  <c r="X406" i="1"/>
  <c r="W406" i="1"/>
  <c r="U406" i="1"/>
  <c r="V406" i="1" s="1"/>
  <c r="I406" i="1"/>
  <c r="H406" i="1"/>
  <c r="F406" i="1"/>
  <c r="Z405" i="1"/>
  <c r="Y405" i="1"/>
  <c r="P405" i="1" s="1"/>
  <c r="X405" i="1"/>
  <c r="W405" i="1"/>
  <c r="V405" i="1"/>
  <c r="U405" i="1"/>
  <c r="J405" i="1"/>
  <c r="L405" i="1" s="1"/>
  <c r="M405" i="1" s="1"/>
  <c r="N405" i="1" s="1"/>
  <c r="I405" i="1"/>
  <c r="H405" i="1"/>
  <c r="F405" i="1"/>
  <c r="Z404" i="1"/>
  <c r="W404" i="1"/>
  <c r="X404" i="1" s="1"/>
  <c r="V404" i="1"/>
  <c r="U404" i="1"/>
  <c r="I404" i="1"/>
  <c r="H404" i="1"/>
  <c r="F404" i="1"/>
  <c r="J404" i="1" s="1"/>
  <c r="L404" i="1" s="1"/>
  <c r="M404" i="1" s="1"/>
  <c r="N404" i="1" s="1"/>
  <c r="Z403" i="1"/>
  <c r="W403" i="1"/>
  <c r="X403" i="1" s="1"/>
  <c r="U403" i="1"/>
  <c r="V403" i="1" s="1"/>
  <c r="Y403" i="1" s="1"/>
  <c r="P403" i="1" s="1"/>
  <c r="L403" i="1"/>
  <c r="M403" i="1" s="1"/>
  <c r="N403" i="1" s="1"/>
  <c r="J403" i="1"/>
  <c r="I403" i="1"/>
  <c r="H403" i="1"/>
  <c r="F403" i="1"/>
  <c r="Z402" i="1"/>
  <c r="Y402" i="1"/>
  <c r="P402" i="1" s="1"/>
  <c r="W402" i="1"/>
  <c r="X402" i="1" s="1"/>
  <c r="V402" i="1"/>
  <c r="U402" i="1"/>
  <c r="I402" i="1"/>
  <c r="H402" i="1"/>
  <c r="F402" i="1"/>
  <c r="J402" i="1" s="1"/>
  <c r="L402" i="1" s="1"/>
  <c r="M402" i="1" s="1"/>
  <c r="N402" i="1" s="1"/>
  <c r="Z401" i="1"/>
  <c r="X401" i="1"/>
  <c r="Y401" i="1" s="1"/>
  <c r="W401" i="1"/>
  <c r="V401" i="1"/>
  <c r="U401" i="1"/>
  <c r="P401" i="1"/>
  <c r="I401" i="1"/>
  <c r="J401" i="1" s="1"/>
  <c r="L401" i="1" s="1"/>
  <c r="M401" i="1" s="1"/>
  <c r="N401" i="1" s="1"/>
  <c r="H401" i="1"/>
  <c r="F401" i="1"/>
  <c r="Z400" i="1"/>
  <c r="X400" i="1"/>
  <c r="W400" i="1"/>
  <c r="U400" i="1"/>
  <c r="V400" i="1" s="1"/>
  <c r="I400" i="1"/>
  <c r="H400" i="1"/>
  <c r="F400" i="1"/>
  <c r="Z399" i="1"/>
  <c r="X399" i="1"/>
  <c r="W399" i="1"/>
  <c r="V399" i="1"/>
  <c r="Y399" i="1" s="1"/>
  <c r="P399" i="1" s="1"/>
  <c r="U399" i="1"/>
  <c r="J399" i="1"/>
  <c r="L399" i="1" s="1"/>
  <c r="M399" i="1" s="1"/>
  <c r="N399" i="1" s="1"/>
  <c r="I399" i="1"/>
  <c r="H399" i="1"/>
  <c r="F399" i="1"/>
  <c r="Z398" i="1"/>
  <c r="W398" i="1"/>
  <c r="X398" i="1" s="1"/>
  <c r="V398" i="1"/>
  <c r="Y398" i="1" s="1"/>
  <c r="P398" i="1" s="1"/>
  <c r="U398" i="1"/>
  <c r="M398" i="1"/>
  <c r="N398" i="1" s="1"/>
  <c r="J398" i="1"/>
  <c r="L398" i="1" s="1"/>
  <c r="I398" i="1"/>
  <c r="H398" i="1"/>
  <c r="F398" i="1"/>
  <c r="Z397" i="1"/>
  <c r="W397" i="1"/>
  <c r="X397" i="1" s="1"/>
  <c r="U397" i="1"/>
  <c r="V397" i="1" s="1"/>
  <c r="I397" i="1"/>
  <c r="H397" i="1"/>
  <c r="F397" i="1"/>
  <c r="J397" i="1" s="1"/>
  <c r="L397" i="1" s="1"/>
  <c r="M397" i="1" s="1"/>
  <c r="N397" i="1" s="1"/>
  <c r="Z396" i="1"/>
  <c r="W396" i="1"/>
  <c r="X396" i="1" s="1"/>
  <c r="V396" i="1"/>
  <c r="Y396" i="1" s="1"/>
  <c r="P396" i="1" s="1"/>
  <c r="U396" i="1"/>
  <c r="I396" i="1"/>
  <c r="H396" i="1"/>
  <c r="F396" i="1"/>
  <c r="J396" i="1" s="1"/>
  <c r="L396" i="1" s="1"/>
  <c r="M396" i="1" s="1"/>
  <c r="N396" i="1" s="1"/>
  <c r="Z395" i="1"/>
  <c r="X395" i="1"/>
  <c r="W395" i="1"/>
  <c r="U395" i="1"/>
  <c r="V395" i="1" s="1"/>
  <c r="M395" i="1"/>
  <c r="N395" i="1" s="1"/>
  <c r="J395" i="1"/>
  <c r="L395" i="1" s="1"/>
  <c r="I395" i="1"/>
  <c r="H395" i="1"/>
  <c r="F395" i="1"/>
  <c r="Z394" i="1"/>
  <c r="X394" i="1"/>
  <c r="W394" i="1"/>
  <c r="U394" i="1"/>
  <c r="V394" i="1" s="1"/>
  <c r="I394" i="1"/>
  <c r="H394" i="1"/>
  <c r="F394" i="1"/>
  <c r="Z393" i="1"/>
  <c r="W393" i="1"/>
  <c r="X393" i="1" s="1"/>
  <c r="U393" i="1"/>
  <c r="V393" i="1" s="1"/>
  <c r="Y393" i="1" s="1"/>
  <c r="P393" i="1" s="1"/>
  <c r="I393" i="1"/>
  <c r="H393" i="1"/>
  <c r="F393" i="1"/>
  <c r="J393" i="1" s="1"/>
  <c r="L393" i="1" s="1"/>
  <c r="M393" i="1" s="1"/>
  <c r="N393" i="1" s="1"/>
  <c r="Z392" i="1"/>
  <c r="W392" i="1"/>
  <c r="X392" i="1" s="1"/>
  <c r="U392" i="1"/>
  <c r="V392" i="1" s="1"/>
  <c r="Y392" i="1" s="1"/>
  <c r="P392" i="1" s="1"/>
  <c r="M392" i="1"/>
  <c r="N392" i="1" s="1"/>
  <c r="J392" i="1"/>
  <c r="L392" i="1" s="1"/>
  <c r="I392" i="1"/>
  <c r="H392" i="1"/>
  <c r="F392" i="1"/>
  <c r="Z391" i="1"/>
  <c r="W391" i="1"/>
  <c r="X391" i="1" s="1"/>
  <c r="U391" i="1"/>
  <c r="V391" i="1" s="1"/>
  <c r="I391" i="1"/>
  <c r="H391" i="1"/>
  <c r="F391" i="1"/>
  <c r="J391" i="1" s="1"/>
  <c r="L391" i="1" s="1"/>
  <c r="M391" i="1" s="1"/>
  <c r="N391" i="1" s="1"/>
  <c r="Z390" i="1"/>
  <c r="W390" i="1"/>
  <c r="X390" i="1" s="1"/>
  <c r="V390" i="1"/>
  <c r="Y390" i="1" s="1"/>
  <c r="U390" i="1"/>
  <c r="P390" i="1"/>
  <c r="I390" i="1"/>
  <c r="H390" i="1"/>
  <c r="F390" i="1"/>
  <c r="J390" i="1" s="1"/>
  <c r="L390" i="1" s="1"/>
  <c r="M390" i="1" s="1"/>
  <c r="N390" i="1" s="1"/>
  <c r="Z389" i="1"/>
  <c r="X389" i="1"/>
  <c r="W389" i="1"/>
  <c r="V389" i="1"/>
  <c r="U389" i="1"/>
  <c r="N389" i="1"/>
  <c r="J389" i="1"/>
  <c r="L389" i="1" s="1"/>
  <c r="M389" i="1" s="1"/>
  <c r="I389" i="1"/>
  <c r="H389" i="1"/>
  <c r="F389" i="1"/>
  <c r="Z388" i="1"/>
  <c r="X388" i="1"/>
  <c r="W388" i="1"/>
  <c r="U388" i="1"/>
  <c r="V388" i="1" s="1"/>
  <c r="I388" i="1"/>
  <c r="H388" i="1"/>
  <c r="F388" i="1"/>
  <c r="Z387" i="1"/>
  <c r="X387" i="1"/>
  <c r="W387" i="1"/>
  <c r="U387" i="1"/>
  <c r="V387" i="1" s="1"/>
  <c r="Y387" i="1" s="1"/>
  <c r="P387" i="1" s="1"/>
  <c r="I387" i="1"/>
  <c r="H387" i="1"/>
  <c r="F387" i="1"/>
  <c r="J387" i="1" s="1"/>
  <c r="L387" i="1" s="1"/>
  <c r="M387" i="1" s="1"/>
  <c r="N387" i="1" s="1"/>
  <c r="Z386" i="1"/>
  <c r="W386" i="1"/>
  <c r="X386" i="1" s="1"/>
  <c r="V386" i="1"/>
  <c r="Y386" i="1" s="1"/>
  <c r="P386" i="1" s="1"/>
  <c r="U386" i="1"/>
  <c r="J386" i="1"/>
  <c r="L386" i="1" s="1"/>
  <c r="M386" i="1" s="1"/>
  <c r="N386" i="1" s="1"/>
  <c r="I386" i="1"/>
  <c r="H386" i="1"/>
  <c r="F386" i="1"/>
  <c r="Z385" i="1"/>
  <c r="Y385" i="1"/>
  <c r="P385" i="1" s="1"/>
  <c r="W385" i="1"/>
  <c r="X385" i="1" s="1"/>
  <c r="U385" i="1"/>
  <c r="V385" i="1" s="1"/>
  <c r="I385" i="1"/>
  <c r="H385" i="1"/>
  <c r="F385" i="1"/>
  <c r="J385" i="1" s="1"/>
  <c r="L385" i="1" s="1"/>
  <c r="M385" i="1" s="1"/>
  <c r="N385" i="1" s="1"/>
  <c r="Z384" i="1"/>
  <c r="W384" i="1"/>
  <c r="X384" i="1" s="1"/>
  <c r="V384" i="1"/>
  <c r="Y384" i="1" s="1"/>
  <c r="P384" i="1" s="1"/>
  <c r="U384" i="1"/>
  <c r="I384" i="1"/>
  <c r="H384" i="1"/>
  <c r="F384" i="1"/>
  <c r="J384" i="1" s="1"/>
  <c r="L384" i="1" s="1"/>
  <c r="M384" i="1" s="1"/>
  <c r="N384" i="1" s="1"/>
  <c r="Z383" i="1"/>
  <c r="X383" i="1"/>
  <c r="Y383" i="1" s="1"/>
  <c r="W383" i="1"/>
  <c r="V383" i="1"/>
  <c r="U383" i="1"/>
  <c r="P383" i="1"/>
  <c r="N383" i="1"/>
  <c r="J383" i="1"/>
  <c r="L383" i="1" s="1"/>
  <c r="M383" i="1" s="1"/>
  <c r="I383" i="1"/>
  <c r="H383" i="1"/>
  <c r="F383" i="1"/>
  <c r="Z382" i="1"/>
  <c r="X382" i="1"/>
  <c r="W382" i="1"/>
  <c r="U382" i="1"/>
  <c r="V382" i="1" s="1"/>
  <c r="I382" i="1"/>
  <c r="H382" i="1"/>
  <c r="J382" i="1" s="1"/>
  <c r="L382" i="1" s="1"/>
  <c r="M382" i="1" s="1"/>
  <c r="N382" i="1" s="1"/>
  <c r="F382" i="1"/>
  <c r="Z381" i="1"/>
  <c r="X381" i="1"/>
  <c r="W381" i="1"/>
  <c r="U381" i="1"/>
  <c r="V381" i="1" s="1"/>
  <c r="Y381" i="1" s="1"/>
  <c r="P381" i="1" s="1"/>
  <c r="I381" i="1"/>
  <c r="H381" i="1"/>
  <c r="F381" i="1"/>
  <c r="J381" i="1" s="1"/>
  <c r="L381" i="1" s="1"/>
  <c r="M381" i="1" s="1"/>
  <c r="N381" i="1" s="1"/>
  <c r="Z380" i="1"/>
  <c r="W380" i="1"/>
  <c r="X380" i="1" s="1"/>
  <c r="V380" i="1"/>
  <c r="U380" i="1"/>
  <c r="J380" i="1"/>
  <c r="L380" i="1" s="1"/>
  <c r="M380" i="1" s="1"/>
  <c r="N380" i="1" s="1"/>
  <c r="I380" i="1"/>
  <c r="H380" i="1"/>
  <c r="F380" i="1"/>
  <c r="Z379" i="1"/>
  <c r="W379" i="1"/>
  <c r="X379" i="1" s="1"/>
  <c r="U379" i="1"/>
  <c r="V379" i="1" s="1"/>
  <c r="Y379" i="1" s="1"/>
  <c r="P379" i="1" s="1"/>
  <c r="I379" i="1"/>
  <c r="H379" i="1"/>
  <c r="F379" i="1"/>
  <c r="J379" i="1" s="1"/>
  <c r="L379" i="1" s="1"/>
  <c r="M379" i="1" s="1"/>
  <c r="N379" i="1" s="1"/>
  <c r="Z378" i="1"/>
  <c r="W378" i="1"/>
  <c r="X378" i="1" s="1"/>
  <c r="V378" i="1"/>
  <c r="Y378" i="1" s="1"/>
  <c r="P378" i="1" s="1"/>
  <c r="U378" i="1"/>
  <c r="L378" i="1"/>
  <c r="M378" i="1" s="1"/>
  <c r="N378" i="1" s="1"/>
  <c r="J378" i="1"/>
  <c r="I378" i="1"/>
  <c r="H378" i="1"/>
  <c r="F378" i="1"/>
  <c r="Z377" i="1"/>
  <c r="X377" i="1"/>
  <c r="W377" i="1"/>
  <c r="U377" i="1"/>
  <c r="V377" i="1" s="1"/>
  <c r="Y377" i="1" s="1"/>
  <c r="P377" i="1" s="1"/>
  <c r="J377" i="1"/>
  <c r="L377" i="1" s="1"/>
  <c r="M377" i="1" s="1"/>
  <c r="N377" i="1" s="1"/>
  <c r="I377" i="1"/>
  <c r="H377" i="1"/>
  <c r="F377" i="1"/>
  <c r="Z376" i="1"/>
  <c r="X376" i="1"/>
  <c r="W376" i="1"/>
  <c r="U376" i="1"/>
  <c r="V376" i="1" s="1"/>
  <c r="Y376" i="1" s="1"/>
  <c r="P376" i="1"/>
  <c r="I376" i="1"/>
  <c r="H376" i="1"/>
  <c r="F376" i="1"/>
  <c r="Z375" i="1"/>
  <c r="W375" i="1"/>
  <c r="X375" i="1" s="1"/>
  <c r="U375" i="1"/>
  <c r="V375" i="1" s="1"/>
  <c r="Y375" i="1" s="1"/>
  <c r="P375" i="1"/>
  <c r="J375" i="1"/>
  <c r="L375" i="1" s="1"/>
  <c r="M375" i="1" s="1"/>
  <c r="N375" i="1" s="1"/>
  <c r="I375" i="1"/>
  <c r="H375" i="1"/>
  <c r="F375" i="1"/>
  <c r="Z374" i="1"/>
  <c r="W374" i="1"/>
  <c r="X374" i="1" s="1"/>
  <c r="V374" i="1"/>
  <c r="U374" i="1"/>
  <c r="J374" i="1"/>
  <c r="L374" i="1" s="1"/>
  <c r="M374" i="1" s="1"/>
  <c r="N374" i="1" s="1"/>
  <c r="I374" i="1"/>
  <c r="H374" i="1"/>
  <c r="F374" i="1"/>
  <c r="Z373" i="1"/>
  <c r="W373" i="1"/>
  <c r="X373" i="1" s="1"/>
  <c r="U373" i="1"/>
  <c r="V373" i="1" s="1"/>
  <c r="Y373" i="1" s="1"/>
  <c r="P373" i="1" s="1"/>
  <c r="I373" i="1"/>
  <c r="H373" i="1"/>
  <c r="F373" i="1"/>
  <c r="J373" i="1" s="1"/>
  <c r="L373" i="1" s="1"/>
  <c r="M373" i="1" s="1"/>
  <c r="N373" i="1" s="1"/>
  <c r="Z372" i="1"/>
  <c r="W372" i="1"/>
  <c r="X372" i="1" s="1"/>
  <c r="V372" i="1"/>
  <c r="Y372" i="1" s="1"/>
  <c r="P372" i="1" s="1"/>
  <c r="U372" i="1"/>
  <c r="I372" i="1"/>
  <c r="H372" i="1"/>
  <c r="F372" i="1"/>
  <c r="Z371" i="1"/>
  <c r="X371" i="1"/>
  <c r="W371" i="1"/>
  <c r="V371" i="1"/>
  <c r="U371" i="1"/>
  <c r="I371" i="1"/>
  <c r="J371" i="1" s="1"/>
  <c r="L371" i="1" s="1"/>
  <c r="M371" i="1" s="1"/>
  <c r="N371" i="1" s="1"/>
  <c r="H371" i="1"/>
  <c r="F371" i="1"/>
  <c r="Z370" i="1"/>
  <c r="W370" i="1"/>
  <c r="X370" i="1" s="1"/>
  <c r="U370" i="1"/>
  <c r="V370" i="1" s="1"/>
  <c r="I370" i="1"/>
  <c r="H370" i="1"/>
  <c r="F370" i="1"/>
  <c r="Z369" i="1"/>
  <c r="X369" i="1"/>
  <c r="W369" i="1"/>
  <c r="U369" i="1"/>
  <c r="V369" i="1" s="1"/>
  <c r="Y369" i="1" s="1"/>
  <c r="P369" i="1" s="1"/>
  <c r="J369" i="1"/>
  <c r="L369" i="1" s="1"/>
  <c r="M369" i="1" s="1"/>
  <c r="N369" i="1" s="1"/>
  <c r="I369" i="1"/>
  <c r="H369" i="1"/>
  <c r="F369" i="1"/>
  <c r="Z368" i="1"/>
  <c r="Y368" i="1"/>
  <c r="P368" i="1" s="1"/>
  <c r="X368" i="1"/>
  <c r="W368" i="1"/>
  <c r="V368" i="1"/>
  <c r="U368" i="1"/>
  <c r="M368" i="1"/>
  <c r="N368" i="1" s="1"/>
  <c r="J368" i="1"/>
  <c r="L368" i="1" s="1"/>
  <c r="I368" i="1"/>
  <c r="H368" i="1"/>
  <c r="F368" i="1"/>
  <c r="Z367" i="1"/>
  <c r="Y367" i="1"/>
  <c r="P367" i="1" s="1"/>
  <c r="X367" i="1"/>
  <c r="W367" i="1"/>
  <c r="U367" i="1"/>
  <c r="V367" i="1" s="1"/>
  <c r="I367" i="1"/>
  <c r="H367" i="1"/>
  <c r="F367" i="1"/>
  <c r="J367" i="1" s="1"/>
  <c r="L367" i="1" s="1"/>
  <c r="M367" i="1" s="1"/>
  <c r="N367" i="1" s="1"/>
  <c r="Z366" i="1"/>
  <c r="W366" i="1"/>
  <c r="X366" i="1" s="1"/>
  <c r="V366" i="1"/>
  <c r="U366" i="1"/>
  <c r="I366" i="1"/>
  <c r="H366" i="1"/>
  <c r="F366" i="1"/>
  <c r="Z365" i="1"/>
  <c r="X365" i="1"/>
  <c r="W365" i="1"/>
  <c r="U365" i="1"/>
  <c r="V365" i="1" s="1"/>
  <c r="Y365" i="1" s="1"/>
  <c r="P365" i="1" s="1"/>
  <c r="I365" i="1"/>
  <c r="H365" i="1"/>
  <c r="F365" i="1"/>
  <c r="J365" i="1" s="1"/>
  <c r="L365" i="1" s="1"/>
  <c r="M365" i="1" s="1"/>
  <c r="N365" i="1" s="1"/>
  <c r="Z364" i="1"/>
  <c r="X364" i="1"/>
  <c r="W364" i="1"/>
  <c r="U364" i="1"/>
  <c r="V364" i="1" s="1"/>
  <c r="Y364" i="1" s="1"/>
  <c r="P364" i="1" s="1"/>
  <c r="M364" i="1"/>
  <c r="N364" i="1" s="1"/>
  <c r="L364" i="1"/>
  <c r="J364" i="1"/>
  <c r="I364" i="1"/>
  <c r="H364" i="1"/>
  <c r="F364" i="1"/>
  <c r="Z363" i="1"/>
  <c r="X363" i="1"/>
  <c r="W363" i="1"/>
  <c r="U363" i="1"/>
  <c r="V363" i="1" s="1"/>
  <c r="L363" i="1"/>
  <c r="M363" i="1" s="1"/>
  <c r="N363" i="1" s="1"/>
  <c r="J363" i="1"/>
  <c r="I363" i="1"/>
  <c r="H363" i="1"/>
  <c r="F363" i="1"/>
  <c r="Z362" i="1"/>
  <c r="Y362" i="1"/>
  <c r="P362" i="1" s="1"/>
  <c r="W362" i="1"/>
  <c r="X362" i="1" s="1"/>
  <c r="V362" i="1"/>
  <c r="U362" i="1"/>
  <c r="N362" i="1"/>
  <c r="M362" i="1"/>
  <c r="J362" i="1"/>
  <c r="L362" i="1" s="1"/>
  <c r="I362" i="1"/>
  <c r="H362" i="1"/>
  <c r="F362" i="1"/>
  <c r="Z361" i="1"/>
  <c r="W361" i="1"/>
  <c r="X361" i="1" s="1"/>
  <c r="V361" i="1"/>
  <c r="Y361" i="1" s="1"/>
  <c r="P361" i="1" s="1"/>
  <c r="U361" i="1"/>
  <c r="I361" i="1"/>
  <c r="H361" i="1"/>
  <c r="F361" i="1"/>
  <c r="Z360" i="1"/>
  <c r="W360" i="1"/>
  <c r="X360" i="1" s="1"/>
  <c r="V360" i="1"/>
  <c r="Y360" i="1" s="1"/>
  <c r="P360" i="1" s="1"/>
  <c r="U360" i="1"/>
  <c r="I360" i="1"/>
  <c r="J360" i="1" s="1"/>
  <c r="L360" i="1" s="1"/>
  <c r="M360" i="1" s="1"/>
  <c r="N360" i="1" s="1"/>
  <c r="H360" i="1"/>
  <c r="F360" i="1"/>
  <c r="Z359" i="1"/>
  <c r="X359" i="1"/>
  <c r="W359" i="1"/>
  <c r="U359" i="1"/>
  <c r="V359" i="1" s="1"/>
  <c r="Y359" i="1" s="1"/>
  <c r="P359" i="1" s="1"/>
  <c r="M359" i="1"/>
  <c r="N359" i="1" s="1"/>
  <c r="I359" i="1"/>
  <c r="H359" i="1"/>
  <c r="F359" i="1"/>
  <c r="J359" i="1" s="1"/>
  <c r="L359" i="1" s="1"/>
  <c r="Z358" i="1"/>
  <c r="X358" i="1"/>
  <c r="W358" i="1"/>
  <c r="V358" i="1"/>
  <c r="Y358" i="1" s="1"/>
  <c r="P358" i="1" s="1"/>
  <c r="U358" i="1"/>
  <c r="I358" i="1"/>
  <c r="H358" i="1"/>
  <c r="F358" i="1"/>
  <c r="Z357" i="1"/>
  <c r="Y357" i="1"/>
  <c r="P357" i="1" s="1"/>
  <c r="X357" i="1"/>
  <c r="W357" i="1"/>
  <c r="U357" i="1"/>
  <c r="V357" i="1" s="1"/>
  <c r="L357" i="1"/>
  <c r="M357" i="1" s="1"/>
  <c r="N357" i="1" s="1"/>
  <c r="J357" i="1"/>
  <c r="I357" i="1"/>
  <c r="H357" i="1"/>
  <c r="F357" i="1"/>
  <c r="Z356" i="1"/>
  <c r="W356" i="1"/>
  <c r="X356" i="1" s="1"/>
  <c r="V356" i="1"/>
  <c r="U356" i="1"/>
  <c r="I356" i="1"/>
  <c r="H356" i="1"/>
  <c r="F356" i="1"/>
  <c r="Z355" i="1"/>
  <c r="W355" i="1"/>
  <c r="X355" i="1" s="1"/>
  <c r="U355" i="1"/>
  <c r="V355" i="1" s="1"/>
  <c r="Y355" i="1" s="1"/>
  <c r="P355" i="1" s="1"/>
  <c r="I355" i="1"/>
  <c r="H355" i="1"/>
  <c r="J355" i="1" s="1"/>
  <c r="L355" i="1" s="1"/>
  <c r="M355" i="1" s="1"/>
  <c r="N355" i="1" s="1"/>
  <c r="F355" i="1"/>
  <c r="Z354" i="1"/>
  <c r="Y354" i="1"/>
  <c r="P354" i="1" s="1"/>
  <c r="X354" i="1"/>
  <c r="W354" i="1"/>
  <c r="V354" i="1"/>
  <c r="U354" i="1"/>
  <c r="J354" i="1"/>
  <c r="L354" i="1" s="1"/>
  <c r="M354" i="1" s="1"/>
  <c r="N354" i="1" s="1"/>
  <c r="I354" i="1"/>
  <c r="H354" i="1"/>
  <c r="F354" i="1"/>
  <c r="Z353" i="1"/>
  <c r="X353" i="1"/>
  <c r="W353" i="1"/>
  <c r="U353" i="1"/>
  <c r="V353" i="1" s="1"/>
  <c r="Y353" i="1" s="1"/>
  <c r="P353" i="1" s="1"/>
  <c r="I353" i="1"/>
  <c r="H353" i="1"/>
  <c r="J353" i="1" s="1"/>
  <c r="L353" i="1" s="1"/>
  <c r="M353" i="1" s="1"/>
  <c r="N353" i="1" s="1"/>
  <c r="F353" i="1"/>
  <c r="Z352" i="1"/>
  <c r="W352" i="1"/>
  <c r="X352" i="1" s="1"/>
  <c r="V352" i="1"/>
  <c r="Y352" i="1" s="1"/>
  <c r="P352" i="1" s="1"/>
  <c r="U352" i="1"/>
  <c r="I352" i="1"/>
  <c r="J352" i="1" s="1"/>
  <c r="L352" i="1" s="1"/>
  <c r="M352" i="1" s="1"/>
  <c r="N352" i="1" s="1"/>
  <c r="H352" i="1"/>
  <c r="F352" i="1"/>
  <c r="Z351" i="1"/>
  <c r="W351" i="1"/>
  <c r="X351" i="1" s="1"/>
  <c r="U351" i="1"/>
  <c r="V351" i="1" s="1"/>
  <c r="I351" i="1"/>
  <c r="H351" i="1"/>
  <c r="F351" i="1"/>
  <c r="J351" i="1" s="1"/>
  <c r="L351" i="1" s="1"/>
  <c r="M351" i="1" s="1"/>
  <c r="N351" i="1" s="1"/>
  <c r="Z350" i="1"/>
  <c r="Y350" i="1"/>
  <c r="P350" i="1" s="1"/>
  <c r="X350" i="1"/>
  <c r="W350" i="1"/>
  <c r="V350" i="1"/>
  <c r="U350" i="1"/>
  <c r="I350" i="1"/>
  <c r="H350" i="1"/>
  <c r="F350" i="1"/>
  <c r="J350" i="1" s="1"/>
  <c r="L350" i="1" s="1"/>
  <c r="M350" i="1" s="1"/>
  <c r="N350" i="1" s="1"/>
  <c r="Z349" i="1"/>
  <c r="X349" i="1"/>
  <c r="Y349" i="1" s="1"/>
  <c r="P349" i="1" s="1"/>
  <c r="W349" i="1"/>
  <c r="U349" i="1"/>
  <c r="V349" i="1" s="1"/>
  <c r="I349" i="1"/>
  <c r="H349" i="1"/>
  <c r="F349" i="1"/>
  <c r="Z348" i="1"/>
  <c r="Y348" i="1"/>
  <c r="P348" i="1" s="1"/>
  <c r="X348" i="1"/>
  <c r="W348" i="1"/>
  <c r="V348" i="1"/>
  <c r="U348" i="1"/>
  <c r="I348" i="1"/>
  <c r="J348" i="1" s="1"/>
  <c r="L348" i="1" s="1"/>
  <c r="M348" i="1" s="1"/>
  <c r="N348" i="1" s="1"/>
  <c r="H348" i="1"/>
  <c r="F348" i="1"/>
  <c r="Z347" i="1"/>
  <c r="X347" i="1"/>
  <c r="W347" i="1"/>
  <c r="U347" i="1"/>
  <c r="V347" i="1" s="1"/>
  <c r="Y347" i="1" s="1"/>
  <c r="P347" i="1" s="1"/>
  <c r="N347" i="1"/>
  <c r="I347" i="1"/>
  <c r="J347" i="1" s="1"/>
  <c r="L347" i="1" s="1"/>
  <c r="M347" i="1" s="1"/>
  <c r="H347" i="1"/>
  <c r="F347" i="1"/>
  <c r="Z346" i="1"/>
  <c r="X346" i="1"/>
  <c r="W346" i="1"/>
  <c r="U346" i="1"/>
  <c r="V346" i="1" s="1"/>
  <c r="J346" i="1"/>
  <c r="L346" i="1" s="1"/>
  <c r="M346" i="1" s="1"/>
  <c r="N346" i="1" s="1"/>
  <c r="I346" i="1"/>
  <c r="H346" i="1"/>
  <c r="F346" i="1"/>
  <c r="Z345" i="1"/>
  <c r="W345" i="1"/>
  <c r="X345" i="1" s="1"/>
  <c r="U345" i="1"/>
  <c r="V345" i="1" s="1"/>
  <c r="N345" i="1"/>
  <c r="I345" i="1"/>
  <c r="H345" i="1"/>
  <c r="J345" i="1" s="1"/>
  <c r="L345" i="1" s="1"/>
  <c r="M345" i="1" s="1"/>
  <c r="F345" i="1"/>
  <c r="Z344" i="1"/>
  <c r="W344" i="1"/>
  <c r="X344" i="1" s="1"/>
  <c r="V344" i="1"/>
  <c r="Y344" i="1" s="1"/>
  <c r="P344" i="1" s="1"/>
  <c r="U344" i="1"/>
  <c r="J344" i="1"/>
  <c r="L344" i="1" s="1"/>
  <c r="M344" i="1" s="1"/>
  <c r="N344" i="1" s="1"/>
  <c r="I344" i="1"/>
  <c r="H344" i="1"/>
  <c r="F344" i="1"/>
  <c r="Z343" i="1"/>
  <c r="X343" i="1"/>
  <c r="W343" i="1"/>
  <c r="U343" i="1"/>
  <c r="V343" i="1" s="1"/>
  <c r="Y343" i="1" s="1"/>
  <c r="P343" i="1" s="1"/>
  <c r="J343" i="1"/>
  <c r="L343" i="1" s="1"/>
  <c r="M343" i="1" s="1"/>
  <c r="N343" i="1" s="1"/>
  <c r="I343" i="1"/>
  <c r="H343" i="1"/>
  <c r="F343" i="1"/>
  <c r="Z342" i="1"/>
  <c r="X342" i="1"/>
  <c r="Y342" i="1" s="1"/>
  <c r="P342" i="1" s="1"/>
  <c r="W342" i="1"/>
  <c r="V342" i="1"/>
  <c r="U342" i="1"/>
  <c r="I342" i="1"/>
  <c r="H342" i="1"/>
  <c r="F342" i="1"/>
  <c r="Z341" i="1"/>
  <c r="Y341" i="1"/>
  <c r="P341" i="1" s="1"/>
  <c r="X341" i="1"/>
  <c r="W341" i="1"/>
  <c r="U341" i="1"/>
  <c r="V341" i="1" s="1"/>
  <c r="I341" i="1"/>
  <c r="H341" i="1"/>
  <c r="F341" i="1"/>
  <c r="Z340" i="1"/>
  <c r="X340" i="1"/>
  <c r="W340" i="1"/>
  <c r="V340" i="1"/>
  <c r="Y340" i="1" s="1"/>
  <c r="P340" i="1" s="1"/>
  <c r="U340" i="1"/>
  <c r="I340" i="1"/>
  <c r="H340" i="1"/>
  <c r="J340" i="1" s="1"/>
  <c r="L340" i="1" s="1"/>
  <c r="M340" i="1" s="1"/>
  <c r="N340" i="1" s="1"/>
  <c r="F340" i="1"/>
  <c r="Z339" i="1"/>
  <c r="W339" i="1"/>
  <c r="X339" i="1" s="1"/>
  <c r="U339" i="1"/>
  <c r="V339" i="1" s="1"/>
  <c r="Y339" i="1" s="1"/>
  <c r="P339" i="1" s="1"/>
  <c r="N339" i="1"/>
  <c r="J339" i="1"/>
  <c r="L339" i="1" s="1"/>
  <c r="M339" i="1" s="1"/>
  <c r="I339" i="1"/>
  <c r="H339" i="1"/>
  <c r="F339" i="1"/>
  <c r="Z338" i="1"/>
  <c r="W338" i="1"/>
  <c r="X338" i="1" s="1"/>
  <c r="U338" i="1"/>
  <c r="V338" i="1" s="1"/>
  <c r="Y338" i="1" s="1"/>
  <c r="P338" i="1" s="1"/>
  <c r="J338" i="1"/>
  <c r="L338" i="1" s="1"/>
  <c r="M338" i="1" s="1"/>
  <c r="N338" i="1" s="1"/>
  <c r="I338" i="1"/>
  <c r="H338" i="1"/>
  <c r="F338" i="1"/>
  <c r="Z337" i="1"/>
  <c r="W337" i="1"/>
  <c r="X337" i="1" s="1"/>
  <c r="U337" i="1"/>
  <c r="V337" i="1" s="1"/>
  <c r="Y337" i="1" s="1"/>
  <c r="P337" i="1" s="1"/>
  <c r="I337" i="1"/>
  <c r="H337" i="1"/>
  <c r="F337" i="1"/>
  <c r="Z336" i="1"/>
  <c r="W336" i="1"/>
  <c r="X336" i="1" s="1"/>
  <c r="V336" i="1"/>
  <c r="U336" i="1"/>
  <c r="J336" i="1"/>
  <c r="L336" i="1" s="1"/>
  <c r="M336" i="1" s="1"/>
  <c r="N336" i="1" s="1"/>
  <c r="I336" i="1"/>
  <c r="H336" i="1"/>
  <c r="F336" i="1"/>
  <c r="Z335" i="1"/>
  <c r="Y335" i="1"/>
  <c r="P335" i="1" s="1"/>
  <c r="X335" i="1"/>
  <c r="W335" i="1"/>
  <c r="U335" i="1"/>
  <c r="V335" i="1" s="1"/>
  <c r="I335" i="1"/>
  <c r="H335" i="1"/>
  <c r="F335" i="1"/>
  <c r="Z334" i="1"/>
  <c r="X334" i="1"/>
  <c r="W334" i="1"/>
  <c r="V334" i="1"/>
  <c r="U334" i="1"/>
  <c r="I334" i="1"/>
  <c r="H334" i="1"/>
  <c r="F334" i="1"/>
  <c r="Z333" i="1"/>
  <c r="X333" i="1"/>
  <c r="W333" i="1"/>
  <c r="U333" i="1"/>
  <c r="V333" i="1" s="1"/>
  <c r="I333" i="1"/>
  <c r="H333" i="1"/>
  <c r="F333" i="1"/>
  <c r="Z332" i="1"/>
  <c r="W332" i="1"/>
  <c r="X332" i="1" s="1"/>
  <c r="V332" i="1"/>
  <c r="Y332" i="1" s="1"/>
  <c r="P332" i="1" s="1"/>
  <c r="U332" i="1"/>
  <c r="M332" i="1"/>
  <c r="N332" i="1" s="1"/>
  <c r="J332" i="1"/>
  <c r="L332" i="1" s="1"/>
  <c r="I332" i="1"/>
  <c r="H332" i="1"/>
  <c r="F332" i="1"/>
  <c r="Z331" i="1"/>
  <c r="X331" i="1"/>
  <c r="W331" i="1"/>
  <c r="U331" i="1"/>
  <c r="V331" i="1" s="1"/>
  <c r="I331" i="1"/>
  <c r="J331" i="1" s="1"/>
  <c r="L331" i="1" s="1"/>
  <c r="M331" i="1" s="1"/>
  <c r="N331" i="1" s="1"/>
  <c r="H331" i="1"/>
  <c r="F331" i="1"/>
  <c r="Z330" i="1"/>
  <c r="Y330" i="1"/>
  <c r="P330" i="1" s="1"/>
  <c r="X330" i="1"/>
  <c r="W330" i="1"/>
  <c r="V330" i="1"/>
  <c r="U330" i="1"/>
  <c r="N330" i="1"/>
  <c r="M330" i="1"/>
  <c r="L330" i="1"/>
  <c r="I330" i="1"/>
  <c r="H330" i="1"/>
  <c r="F330" i="1"/>
  <c r="J330" i="1" s="1"/>
  <c r="Z329" i="1"/>
  <c r="X329" i="1"/>
  <c r="W329" i="1"/>
  <c r="U329" i="1"/>
  <c r="V329" i="1" s="1"/>
  <c r="Y329" i="1" s="1"/>
  <c r="P329" i="1" s="1"/>
  <c r="N329" i="1"/>
  <c r="M329" i="1"/>
  <c r="I329" i="1"/>
  <c r="H329" i="1"/>
  <c r="J329" i="1" s="1"/>
  <c r="L329" i="1" s="1"/>
  <c r="F329" i="1"/>
  <c r="Z328" i="1"/>
  <c r="X328" i="1"/>
  <c r="W328" i="1"/>
  <c r="V328" i="1"/>
  <c r="Y328" i="1" s="1"/>
  <c r="P328" i="1" s="1"/>
  <c r="U328" i="1"/>
  <c r="I328" i="1"/>
  <c r="J328" i="1" s="1"/>
  <c r="L328" i="1" s="1"/>
  <c r="M328" i="1" s="1"/>
  <c r="N328" i="1" s="1"/>
  <c r="H328" i="1"/>
  <c r="F328" i="1"/>
  <c r="Z327" i="1"/>
  <c r="W327" i="1"/>
  <c r="X327" i="1" s="1"/>
  <c r="V327" i="1"/>
  <c r="Y327" i="1" s="1"/>
  <c r="P327" i="1" s="1"/>
  <c r="U327" i="1"/>
  <c r="M327" i="1"/>
  <c r="N327" i="1" s="1"/>
  <c r="I327" i="1"/>
  <c r="H327" i="1"/>
  <c r="F327" i="1"/>
  <c r="J327" i="1" s="1"/>
  <c r="L327" i="1" s="1"/>
  <c r="Z326" i="1"/>
  <c r="W326" i="1"/>
  <c r="X326" i="1" s="1"/>
  <c r="V326" i="1"/>
  <c r="U326" i="1"/>
  <c r="I326" i="1"/>
  <c r="H326" i="1"/>
  <c r="F326" i="1"/>
  <c r="J326" i="1" s="1"/>
  <c r="L326" i="1" s="1"/>
  <c r="M326" i="1" s="1"/>
  <c r="N326" i="1" s="1"/>
  <c r="Z325" i="1"/>
  <c r="X325" i="1"/>
  <c r="W325" i="1"/>
  <c r="U325" i="1"/>
  <c r="V325" i="1" s="1"/>
  <c r="Y325" i="1" s="1"/>
  <c r="P325" i="1" s="1"/>
  <c r="I325" i="1"/>
  <c r="H325" i="1"/>
  <c r="J325" i="1" s="1"/>
  <c r="L325" i="1" s="1"/>
  <c r="M325" i="1" s="1"/>
  <c r="N325" i="1" s="1"/>
  <c r="F325" i="1"/>
  <c r="Z324" i="1"/>
  <c r="Y324" i="1"/>
  <c r="P324" i="1" s="1"/>
  <c r="X324" i="1"/>
  <c r="W324" i="1"/>
  <c r="V324" i="1"/>
  <c r="U324" i="1"/>
  <c r="M324" i="1"/>
  <c r="N324" i="1" s="1"/>
  <c r="J324" i="1"/>
  <c r="L324" i="1" s="1"/>
  <c r="I324" i="1"/>
  <c r="H324" i="1"/>
  <c r="F324" i="1"/>
  <c r="Z323" i="1"/>
  <c r="X323" i="1"/>
  <c r="W323" i="1"/>
  <c r="U323" i="1"/>
  <c r="V323" i="1" s="1"/>
  <c r="I323" i="1"/>
  <c r="H323" i="1"/>
  <c r="J323" i="1" s="1"/>
  <c r="L323" i="1" s="1"/>
  <c r="M323" i="1" s="1"/>
  <c r="N323" i="1" s="1"/>
  <c r="F323" i="1"/>
  <c r="Z322" i="1"/>
  <c r="X322" i="1"/>
  <c r="W322" i="1"/>
  <c r="U322" i="1"/>
  <c r="V322" i="1" s="1"/>
  <c r="Y322" i="1" s="1"/>
  <c r="P322" i="1" s="1"/>
  <c r="I322" i="1"/>
  <c r="J322" i="1" s="1"/>
  <c r="L322" i="1" s="1"/>
  <c r="M322" i="1" s="1"/>
  <c r="N322" i="1" s="1"/>
  <c r="H322" i="1"/>
  <c r="F322" i="1"/>
  <c r="Z321" i="1"/>
  <c r="W321" i="1"/>
  <c r="X321" i="1" s="1"/>
  <c r="V321" i="1"/>
  <c r="Y321" i="1" s="1"/>
  <c r="P321" i="1" s="1"/>
  <c r="U321" i="1"/>
  <c r="L321" i="1"/>
  <c r="M321" i="1" s="1"/>
  <c r="N321" i="1" s="1"/>
  <c r="I321" i="1"/>
  <c r="H321" i="1"/>
  <c r="J321" i="1" s="1"/>
  <c r="F321" i="1"/>
  <c r="Z320" i="1"/>
  <c r="X320" i="1"/>
  <c r="W320" i="1"/>
  <c r="V320" i="1"/>
  <c r="U320" i="1"/>
  <c r="N320" i="1"/>
  <c r="I320" i="1"/>
  <c r="J320" i="1" s="1"/>
  <c r="L320" i="1" s="1"/>
  <c r="M320" i="1" s="1"/>
  <c r="H320" i="1"/>
  <c r="F320" i="1"/>
  <c r="Z319" i="1"/>
  <c r="X319" i="1"/>
  <c r="W319" i="1"/>
  <c r="V319" i="1"/>
  <c r="U319" i="1"/>
  <c r="I319" i="1"/>
  <c r="H319" i="1"/>
  <c r="F319" i="1"/>
  <c r="J319" i="1" s="1"/>
  <c r="L319" i="1" s="1"/>
  <c r="M319" i="1" s="1"/>
  <c r="N319" i="1" s="1"/>
  <c r="Z318" i="1"/>
  <c r="X318" i="1"/>
  <c r="W318" i="1"/>
  <c r="V318" i="1"/>
  <c r="U318" i="1"/>
  <c r="I318" i="1"/>
  <c r="H318" i="1"/>
  <c r="F318" i="1"/>
  <c r="Z317" i="1"/>
  <c r="X317" i="1"/>
  <c r="W317" i="1"/>
  <c r="U317" i="1"/>
  <c r="V317" i="1" s="1"/>
  <c r="Y317" i="1" s="1"/>
  <c r="P317" i="1"/>
  <c r="I317" i="1"/>
  <c r="H317" i="1"/>
  <c r="F317" i="1"/>
  <c r="J317" i="1" s="1"/>
  <c r="L317" i="1" s="1"/>
  <c r="M317" i="1" s="1"/>
  <c r="N317" i="1" s="1"/>
  <c r="Z316" i="1"/>
  <c r="X316" i="1"/>
  <c r="W316" i="1"/>
  <c r="U316" i="1"/>
  <c r="V316" i="1" s="1"/>
  <c r="Y316" i="1" s="1"/>
  <c r="P316" i="1" s="1"/>
  <c r="M316" i="1"/>
  <c r="N316" i="1" s="1"/>
  <c r="I316" i="1"/>
  <c r="H316" i="1"/>
  <c r="J316" i="1" s="1"/>
  <c r="L316" i="1" s="1"/>
  <c r="F316" i="1"/>
  <c r="Z315" i="1"/>
  <c r="X315" i="1"/>
  <c r="W315" i="1"/>
  <c r="U315" i="1"/>
  <c r="V315" i="1" s="1"/>
  <c r="M315" i="1"/>
  <c r="N315" i="1" s="1"/>
  <c r="L315" i="1"/>
  <c r="I315" i="1"/>
  <c r="H315" i="1"/>
  <c r="J315" i="1" s="1"/>
  <c r="F315" i="1"/>
  <c r="Z314" i="1"/>
  <c r="W314" i="1"/>
  <c r="X314" i="1" s="1"/>
  <c r="U314" i="1"/>
  <c r="V314" i="1" s="1"/>
  <c r="Y314" i="1" s="1"/>
  <c r="P314" i="1" s="1"/>
  <c r="I314" i="1"/>
  <c r="H314" i="1"/>
  <c r="F314" i="1"/>
  <c r="J314" i="1" s="1"/>
  <c r="L314" i="1" s="1"/>
  <c r="M314" i="1" s="1"/>
  <c r="N314" i="1" s="1"/>
  <c r="Z313" i="1"/>
  <c r="W313" i="1"/>
  <c r="X313" i="1" s="1"/>
  <c r="V313" i="1"/>
  <c r="Y313" i="1" s="1"/>
  <c r="P313" i="1" s="1"/>
  <c r="U313" i="1"/>
  <c r="I313" i="1"/>
  <c r="H313" i="1"/>
  <c r="F313" i="1"/>
  <c r="J313" i="1" s="1"/>
  <c r="L313" i="1" s="1"/>
  <c r="M313" i="1" s="1"/>
  <c r="N313" i="1" s="1"/>
  <c r="Z312" i="1"/>
  <c r="X312" i="1"/>
  <c r="W312" i="1"/>
  <c r="V312" i="1"/>
  <c r="Y312" i="1" s="1"/>
  <c r="P312" i="1" s="1"/>
  <c r="U312" i="1"/>
  <c r="N312" i="1"/>
  <c r="J312" i="1"/>
  <c r="L312" i="1" s="1"/>
  <c r="M312" i="1" s="1"/>
  <c r="I312" i="1"/>
  <c r="H312" i="1"/>
  <c r="F312" i="1"/>
  <c r="Z311" i="1"/>
  <c r="X311" i="1"/>
  <c r="W311" i="1"/>
  <c r="U311" i="1"/>
  <c r="V311" i="1" s="1"/>
  <c r="Y311" i="1" s="1"/>
  <c r="P311" i="1" s="1"/>
  <c r="M311" i="1"/>
  <c r="N311" i="1" s="1"/>
  <c r="I311" i="1"/>
  <c r="H311" i="1"/>
  <c r="F311" i="1"/>
  <c r="J311" i="1" s="1"/>
  <c r="L311" i="1" s="1"/>
  <c r="Z310" i="1"/>
  <c r="X310" i="1"/>
  <c r="W310" i="1"/>
  <c r="V310" i="1"/>
  <c r="Y310" i="1" s="1"/>
  <c r="P310" i="1" s="1"/>
  <c r="U310" i="1"/>
  <c r="I310" i="1"/>
  <c r="H310" i="1"/>
  <c r="F310" i="1"/>
  <c r="Z309" i="1"/>
  <c r="Y309" i="1"/>
  <c r="P309" i="1" s="1"/>
  <c r="X309" i="1"/>
  <c r="W309" i="1"/>
  <c r="U309" i="1"/>
  <c r="V309" i="1" s="1"/>
  <c r="I309" i="1"/>
  <c r="H309" i="1"/>
  <c r="F309" i="1"/>
  <c r="J309" i="1" s="1"/>
  <c r="L309" i="1" s="1"/>
  <c r="M309" i="1" s="1"/>
  <c r="N309" i="1" s="1"/>
  <c r="Z308" i="1"/>
  <c r="W308" i="1"/>
  <c r="X308" i="1" s="1"/>
  <c r="V308" i="1"/>
  <c r="U308" i="1"/>
  <c r="I308" i="1"/>
  <c r="H308" i="1"/>
  <c r="F308" i="1"/>
  <c r="Z307" i="1"/>
  <c r="X307" i="1"/>
  <c r="W307" i="1"/>
  <c r="U307" i="1"/>
  <c r="V307" i="1" s="1"/>
  <c r="Y307" i="1" s="1"/>
  <c r="P307" i="1"/>
  <c r="J307" i="1"/>
  <c r="L307" i="1" s="1"/>
  <c r="M307" i="1" s="1"/>
  <c r="N307" i="1" s="1"/>
  <c r="I307" i="1"/>
  <c r="H307" i="1"/>
  <c r="F307" i="1"/>
  <c r="Z306" i="1"/>
  <c r="Y306" i="1"/>
  <c r="P306" i="1" s="1"/>
  <c r="X306" i="1"/>
  <c r="W306" i="1"/>
  <c r="V306" i="1"/>
  <c r="U306" i="1"/>
  <c r="I306" i="1"/>
  <c r="H306" i="1"/>
  <c r="F306" i="1"/>
  <c r="J306" i="1" s="1"/>
  <c r="L306" i="1" s="1"/>
  <c r="M306" i="1" s="1"/>
  <c r="N306" i="1" s="1"/>
  <c r="Z305" i="1"/>
  <c r="X305" i="1"/>
  <c r="W305" i="1"/>
  <c r="V305" i="1"/>
  <c r="Y305" i="1" s="1"/>
  <c r="P305" i="1" s="1"/>
  <c r="U305" i="1"/>
  <c r="I305" i="1"/>
  <c r="J305" i="1" s="1"/>
  <c r="L305" i="1" s="1"/>
  <c r="M305" i="1" s="1"/>
  <c r="N305" i="1" s="1"/>
  <c r="H305" i="1"/>
  <c r="F305" i="1"/>
  <c r="Z304" i="1"/>
  <c r="X304" i="1"/>
  <c r="W304" i="1"/>
  <c r="V304" i="1"/>
  <c r="U304" i="1"/>
  <c r="M304" i="1"/>
  <c r="N304" i="1" s="1"/>
  <c r="J304" i="1"/>
  <c r="L304" i="1" s="1"/>
  <c r="I304" i="1"/>
  <c r="H304" i="1"/>
  <c r="F304" i="1"/>
  <c r="Z303" i="1"/>
  <c r="X303" i="1"/>
  <c r="W303" i="1"/>
  <c r="U303" i="1"/>
  <c r="V303" i="1" s="1"/>
  <c r="Y303" i="1" s="1"/>
  <c r="P303" i="1" s="1"/>
  <c r="I303" i="1"/>
  <c r="H303" i="1"/>
  <c r="F303" i="1"/>
  <c r="J303" i="1" s="1"/>
  <c r="L303" i="1" s="1"/>
  <c r="M303" i="1" s="1"/>
  <c r="N303" i="1" s="1"/>
  <c r="Z302" i="1"/>
  <c r="W302" i="1"/>
  <c r="X302" i="1" s="1"/>
  <c r="Y302" i="1" s="1"/>
  <c r="P302" i="1" s="1"/>
  <c r="U302" i="1"/>
  <c r="V302" i="1" s="1"/>
  <c r="J302" i="1"/>
  <c r="L302" i="1" s="1"/>
  <c r="M302" i="1" s="1"/>
  <c r="N302" i="1" s="1"/>
  <c r="I302" i="1"/>
  <c r="H302" i="1"/>
  <c r="F302" i="1"/>
  <c r="Z301" i="1"/>
  <c r="X301" i="1"/>
  <c r="Y301" i="1" s="1"/>
  <c r="P301" i="1" s="1"/>
  <c r="W301" i="1"/>
  <c r="V301" i="1"/>
  <c r="U301" i="1"/>
  <c r="I301" i="1"/>
  <c r="H301" i="1"/>
  <c r="F301" i="1"/>
  <c r="J301" i="1" s="1"/>
  <c r="L301" i="1" s="1"/>
  <c r="M301" i="1" s="1"/>
  <c r="N301" i="1" s="1"/>
  <c r="Z300" i="1"/>
  <c r="X300" i="1"/>
  <c r="Y300" i="1" s="1"/>
  <c r="P300" i="1" s="1"/>
  <c r="W300" i="1"/>
  <c r="U300" i="1"/>
  <c r="V300" i="1" s="1"/>
  <c r="I300" i="1"/>
  <c r="H300" i="1"/>
  <c r="F300" i="1"/>
  <c r="Z299" i="1"/>
  <c r="W299" i="1"/>
  <c r="X299" i="1" s="1"/>
  <c r="U299" i="1"/>
  <c r="V299" i="1" s="1"/>
  <c r="M299" i="1"/>
  <c r="N299" i="1" s="1"/>
  <c r="I299" i="1"/>
  <c r="H299" i="1"/>
  <c r="J299" i="1" s="1"/>
  <c r="L299" i="1" s="1"/>
  <c r="F299" i="1"/>
  <c r="Z298" i="1"/>
  <c r="W298" i="1"/>
  <c r="X298" i="1" s="1"/>
  <c r="V298" i="1"/>
  <c r="Y298" i="1" s="1"/>
  <c r="P298" i="1" s="1"/>
  <c r="U298" i="1"/>
  <c r="L298" i="1"/>
  <c r="M298" i="1" s="1"/>
  <c r="N298" i="1" s="1"/>
  <c r="I298" i="1"/>
  <c r="H298" i="1"/>
  <c r="F298" i="1"/>
  <c r="J298" i="1" s="1"/>
  <c r="Z297" i="1"/>
  <c r="X297" i="1"/>
  <c r="W297" i="1"/>
  <c r="V297" i="1"/>
  <c r="U297" i="1"/>
  <c r="I297" i="1"/>
  <c r="H297" i="1"/>
  <c r="F297" i="1"/>
  <c r="J297" i="1" s="1"/>
  <c r="L297" i="1" s="1"/>
  <c r="M297" i="1" s="1"/>
  <c r="N297" i="1" s="1"/>
  <c r="Z296" i="1"/>
  <c r="X296" i="1"/>
  <c r="W296" i="1"/>
  <c r="V296" i="1"/>
  <c r="Y296" i="1" s="1"/>
  <c r="P296" i="1" s="1"/>
  <c r="U296" i="1"/>
  <c r="I296" i="1"/>
  <c r="H296" i="1"/>
  <c r="F296" i="1"/>
  <c r="J296" i="1" s="1"/>
  <c r="L296" i="1" s="1"/>
  <c r="M296" i="1" s="1"/>
  <c r="N296" i="1" s="1"/>
  <c r="Z295" i="1"/>
  <c r="X295" i="1"/>
  <c r="W295" i="1"/>
  <c r="V295" i="1"/>
  <c r="U295" i="1"/>
  <c r="M295" i="1"/>
  <c r="N295" i="1" s="1"/>
  <c r="J295" i="1"/>
  <c r="L295" i="1" s="1"/>
  <c r="I295" i="1"/>
  <c r="H295" i="1"/>
  <c r="F295" i="1"/>
  <c r="Z294" i="1"/>
  <c r="X294" i="1"/>
  <c r="Y294" i="1" s="1"/>
  <c r="P294" i="1" s="1"/>
  <c r="W294" i="1"/>
  <c r="U294" i="1"/>
  <c r="V294" i="1" s="1"/>
  <c r="I294" i="1"/>
  <c r="J294" i="1" s="1"/>
  <c r="L294" i="1" s="1"/>
  <c r="M294" i="1" s="1"/>
  <c r="N294" i="1" s="1"/>
  <c r="H294" i="1"/>
  <c r="F294" i="1"/>
  <c r="Z293" i="1"/>
  <c r="W293" i="1"/>
  <c r="X293" i="1" s="1"/>
  <c r="V293" i="1"/>
  <c r="Y293" i="1" s="1"/>
  <c r="P293" i="1" s="1"/>
  <c r="U293" i="1"/>
  <c r="M293" i="1"/>
  <c r="N293" i="1" s="1"/>
  <c r="I293" i="1"/>
  <c r="J293" i="1" s="1"/>
  <c r="L293" i="1" s="1"/>
  <c r="H293" i="1"/>
  <c r="F293" i="1"/>
  <c r="Z292" i="1"/>
  <c r="Y292" i="1"/>
  <c r="X292" i="1"/>
  <c r="W292" i="1"/>
  <c r="U292" i="1"/>
  <c r="V292" i="1" s="1"/>
  <c r="P292" i="1"/>
  <c r="M292" i="1"/>
  <c r="N292" i="1" s="1"/>
  <c r="I292" i="1"/>
  <c r="H292" i="1"/>
  <c r="F292" i="1"/>
  <c r="J292" i="1" s="1"/>
  <c r="L292" i="1" s="1"/>
  <c r="Z291" i="1"/>
  <c r="W291" i="1"/>
  <c r="X291" i="1" s="1"/>
  <c r="U291" i="1"/>
  <c r="V291" i="1" s="1"/>
  <c r="Y291" i="1" s="1"/>
  <c r="P291" i="1" s="1"/>
  <c r="I291" i="1"/>
  <c r="H291" i="1"/>
  <c r="F291" i="1"/>
  <c r="Z290" i="1"/>
  <c r="W290" i="1"/>
  <c r="X290" i="1" s="1"/>
  <c r="V290" i="1"/>
  <c r="Y290" i="1" s="1"/>
  <c r="U290" i="1"/>
  <c r="P290" i="1"/>
  <c r="L290" i="1"/>
  <c r="M290" i="1" s="1"/>
  <c r="N290" i="1" s="1"/>
  <c r="I290" i="1"/>
  <c r="H290" i="1"/>
  <c r="F290" i="1"/>
  <c r="J290" i="1" s="1"/>
  <c r="Z289" i="1"/>
  <c r="W289" i="1"/>
  <c r="X289" i="1" s="1"/>
  <c r="V289" i="1"/>
  <c r="U289" i="1"/>
  <c r="I289" i="1"/>
  <c r="H289" i="1"/>
  <c r="F289" i="1"/>
  <c r="Z288" i="1"/>
  <c r="X288" i="1"/>
  <c r="W288" i="1"/>
  <c r="U288" i="1"/>
  <c r="V288" i="1" s="1"/>
  <c r="Y288" i="1" s="1"/>
  <c r="P288" i="1"/>
  <c r="I288" i="1"/>
  <c r="H288" i="1"/>
  <c r="J288" i="1" s="1"/>
  <c r="L288" i="1" s="1"/>
  <c r="M288" i="1" s="1"/>
  <c r="N288" i="1" s="1"/>
  <c r="F288" i="1"/>
  <c r="Z287" i="1"/>
  <c r="W287" i="1"/>
  <c r="X287" i="1" s="1"/>
  <c r="V287" i="1"/>
  <c r="U287" i="1"/>
  <c r="N287" i="1"/>
  <c r="J287" i="1"/>
  <c r="L287" i="1" s="1"/>
  <c r="M287" i="1" s="1"/>
  <c r="I287" i="1"/>
  <c r="H287" i="1"/>
  <c r="F287" i="1"/>
  <c r="Z286" i="1"/>
  <c r="X286" i="1"/>
  <c r="W286" i="1"/>
  <c r="V286" i="1"/>
  <c r="Y286" i="1" s="1"/>
  <c r="P286" i="1" s="1"/>
  <c r="U286" i="1"/>
  <c r="J286" i="1"/>
  <c r="L286" i="1" s="1"/>
  <c r="M286" i="1" s="1"/>
  <c r="N286" i="1" s="1"/>
  <c r="I286" i="1"/>
  <c r="H286" i="1"/>
  <c r="F286" i="1"/>
  <c r="Z285" i="1"/>
  <c r="W285" i="1"/>
  <c r="X285" i="1" s="1"/>
  <c r="U285" i="1"/>
  <c r="V285" i="1" s="1"/>
  <c r="M285" i="1"/>
  <c r="N285" i="1" s="1"/>
  <c r="I285" i="1"/>
  <c r="H285" i="1"/>
  <c r="F285" i="1"/>
  <c r="J285" i="1" s="1"/>
  <c r="L285" i="1" s="1"/>
  <c r="Z284" i="1"/>
  <c r="W284" i="1"/>
  <c r="X284" i="1" s="1"/>
  <c r="U284" i="1"/>
  <c r="V284" i="1" s="1"/>
  <c r="Y284" i="1" s="1"/>
  <c r="P284" i="1" s="1"/>
  <c r="J284" i="1"/>
  <c r="L284" i="1" s="1"/>
  <c r="M284" i="1" s="1"/>
  <c r="N284" i="1" s="1"/>
  <c r="I284" i="1"/>
  <c r="H284" i="1"/>
  <c r="F284" i="1"/>
  <c r="Z283" i="1"/>
  <c r="X283" i="1"/>
  <c r="Y283" i="1" s="1"/>
  <c r="P283" i="1" s="1"/>
  <c r="W283" i="1"/>
  <c r="V283" i="1"/>
  <c r="U283" i="1"/>
  <c r="I283" i="1"/>
  <c r="H283" i="1"/>
  <c r="F283" i="1"/>
  <c r="Z282" i="1"/>
  <c r="X282" i="1"/>
  <c r="Y282" i="1" s="1"/>
  <c r="W282" i="1"/>
  <c r="U282" i="1"/>
  <c r="V282" i="1" s="1"/>
  <c r="P282" i="1"/>
  <c r="I282" i="1"/>
  <c r="H282" i="1"/>
  <c r="F282" i="1"/>
  <c r="Z281" i="1"/>
  <c r="W281" i="1"/>
  <c r="X281" i="1" s="1"/>
  <c r="U281" i="1"/>
  <c r="V281" i="1" s="1"/>
  <c r="Y281" i="1" s="1"/>
  <c r="P281" i="1" s="1"/>
  <c r="I281" i="1"/>
  <c r="H281" i="1"/>
  <c r="J281" i="1" s="1"/>
  <c r="L281" i="1" s="1"/>
  <c r="M281" i="1" s="1"/>
  <c r="N281" i="1" s="1"/>
  <c r="F281" i="1"/>
  <c r="Z280" i="1"/>
  <c r="Y280" i="1"/>
  <c r="P280" i="1" s="1"/>
  <c r="W280" i="1"/>
  <c r="X280" i="1" s="1"/>
  <c r="U280" i="1"/>
  <c r="V280" i="1" s="1"/>
  <c r="L280" i="1"/>
  <c r="M280" i="1" s="1"/>
  <c r="N280" i="1" s="1"/>
  <c r="I280" i="1"/>
  <c r="H280" i="1"/>
  <c r="F280" i="1"/>
  <c r="J280" i="1" s="1"/>
  <c r="Z279" i="1"/>
  <c r="W279" i="1"/>
  <c r="X279" i="1" s="1"/>
  <c r="V279" i="1"/>
  <c r="U279" i="1"/>
  <c r="I279" i="1"/>
  <c r="H279" i="1"/>
  <c r="F279" i="1"/>
  <c r="J279" i="1" s="1"/>
  <c r="L279" i="1" s="1"/>
  <c r="M279" i="1" s="1"/>
  <c r="N279" i="1" s="1"/>
  <c r="Z278" i="1"/>
  <c r="X278" i="1"/>
  <c r="W278" i="1"/>
  <c r="V278" i="1"/>
  <c r="Y278" i="1" s="1"/>
  <c r="P278" i="1" s="1"/>
  <c r="U278" i="1"/>
  <c r="I278" i="1"/>
  <c r="H278" i="1"/>
  <c r="F278" i="1"/>
  <c r="Z277" i="1"/>
  <c r="W277" i="1"/>
  <c r="X277" i="1" s="1"/>
  <c r="V277" i="1"/>
  <c r="U277" i="1"/>
  <c r="J277" i="1"/>
  <c r="L277" i="1" s="1"/>
  <c r="M277" i="1" s="1"/>
  <c r="N277" i="1" s="1"/>
  <c r="I277" i="1"/>
  <c r="H277" i="1"/>
  <c r="F277" i="1"/>
  <c r="Z276" i="1"/>
  <c r="X276" i="1"/>
  <c r="Y276" i="1" s="1"/>
  <c r="P276" i="1" s="1"/>
  <c r="W276" i="1"/>
  <c r="U276" i="1"/>
  <c r="V276" i="1" s="1"/>
  <c r="J276" i="1"/>
  <c r="L276" i="1" s="1"/>
  <c r="M276" i="1" s="1"/>
  <c r="N276" i="1" s="1"/>
  <c r="I276" i="1"/>
  <c r="H276" i="1"/>
  <c r="F276" i="1"/>
  <c r="Z275" i="1"/>
  <c r="W275" i="1"/>
  <c r="X275" i="1" s="1"/>
  <c r="V275" i="1"/>
  <c r="Y275" i="1" s="1"/>
  <c r="P275" i="1" s="1"/>
  <c r="U275" i="1"/>
  <c r="I275" i="1"/>
  <c r="J275" i="1" s="1"/>
  <c r="L275" i="1" s="1"/>
  <c r="M275" i="1" s="1"/>
  <c r="N275" i="1" s="1"/>
  <c r="H275" i="1"/>
  <c r="F275" i="1"/>
  <c r="Z274" i="1"/>
  <c r="X274" i="1"/>
  <c r="W274" i="1"/>
  <c r="U274" i="1"/>
  <c r="V274" i="1" s="1"/>
  <c r="Y274" i="1" s="1"/>
  <c r="P274" i="1" s="1"/>
  <c r="I274" i="1"/>
  <c r="H274" i="1"/>
  <c r="F274" i="1"/>
  <c r="J274" i="1" s="1"/>
  <c r="L274" i="1" s="1"/>
  <c r="M274" i="1" s="1"/>
  <c r="N274" i="1" s="1"/>
  <c r="Z273" i="1"/>
  <c r="Y273" i="1"/>
  <c r="P273" i="1" s="1"/>
  <c r="W273" i="1"/>
  <c r="X273" i="1" s="1"/>
  <c r="V273" i="1"/>
  <c r="U273" i="1"/>
  <c r="I273" i="1"/>
  <c r="H273" i="1"/>
  <c r="F273" i="1"/>
  <c r="J273" i="1" s="1"/>
  <c r="L273" i="1" s="1"/>
  <c r="M273" i="1" s="1"/>
  <c r="N273" i="1" s="1"/>
  <c r="Z272" i="1"/>
  <c r="Y272" i="1"/>
  <c r="P272" i="1" s="1"/>
  <c r="W272" i="1"/>
  <c r="X272" i="1" s="1"/>
  <c r="V272" i="1"/>
  <c r="U272" i="1"/>
  <c r="L272" i="1"/>
  <c r="M272" i="1" s="1"/>
  <c r="N272" i="1" s="1"/>
  <c r="I272" i="1"/>
  <c r="H272" i="1"/>
  <c r="F272" i="1"/>
  <c r="J272" i="1" s="1"/>
  <c r="Z271" i="1"/>
  <c r="Y271" i="1"/>
  <c r="P271" i="1" s="1"/>
  <c r="W271" i="1"/>
  <c r="X271" i="1" s="1"/>
  <c r="V271" i="1"/>
  <c r="U271" i="1"/>
  <c r="I271" i="1"/>
  <c r="H271" i="1"/>
  <c r="F271" i="1"/>
  <c r="J271" i="1" s="1"/>
  <c r="L271" i="1" s="1"/>
  <c r="M271" i="1" s="1"/>
  <c r="N271" i="1" s="1"/>
  <c r="Z270" i="1"/>
  <c r="X270" i="1"/>
  <c r="W270" i="1"/>
  <c r="U270" i="1"/>
  <c r="V270" i="1" s="1"/>
  <c r="Y270" i="1" s="1"/>
  <c r="P270" i="1" s="1"/>
  <c r="I270" i="1"/>
  <c r="H270" i="1"/>
  <c r="F270" i="1"/>
  <c r="J270" i="1" s="1"/>
  <c r="L270" i="1" s="1"/>
  <c r="M270" i="1" s="1"/>
  <c r="N270" i="1" s="1"/>
  <c r="Z269" i="1"/>
  <c r="W269" i="1"/>
  <c r="X269" i="1" s="1"/>
  <c r="U269" i="1"/>
  <c r="V269" i="1" s="1"/>
  <c r="Y269" i="1" s="1"/>
  <c r="P269" i="1" s="1"/>
  <c r="I269" i="1"/>
  <c r="H269" i="1"/>
  <c r="J269" i="1" s="1"/>
  <c r="L269" i="1" s="1"/>
  <c r="M269" i="1" s="1"/>
  <c r="N269" i="1" s="1"/>
  <c r="F269" i="1"/>
  <c r="Z268" i="1"/>
  <c r="W268" i="1"/>
  <c r="X268" i="1" s="1"/>
  <c r="Y268" i="1" s="1"/>
  <c r="P268" i="1" s="1"/>
  <c r="U268" i="1"/>
  <c r="V268" i="1" s="1"/>
  <c r="L268" i="1"/>
  <c r="M268" i="1" s="1"/>
  <c r="N268" i="1" s="1"/>
  <c r="I268" i="1"/>
  <c r="H268" i="1"/>
  <c r="F268" i="1"/>
  <c r="J268" i="1" s="1"/>
  <c r="Z267" i="1"/>
  <c r="W267" i="1"/>
  <c r="X267" i="1" s="1"/>
  <c r="Y267" i="1" s="1"/>
  <c r="P267" i="1" s="1"/>
  <c r="U267" i="1"/>
  <c r="V267" i="1" s="1"/>
  <c r="I267" i="1"/>
  <c r="H267" i="1"/>
  <c r="F267" i="1"/>
  <c r="J267" i="1" s="1"/>
  <c r="L267" i="1" s="1"/>
  <c r="M267" i="1" s="1"/>
  <c r="N267" i="1" s="1"/>
  <c r="Z266" i="1"/>
  <c r="W266" i="1"/>
  <c r="X266" i="1" s="1"/>
  <c r="U266" i="1"/>
  <c r="V266" i="1" s="1"/>
  <c r="J266" i="1"/>
  <c r="L266" i="1" s="1"/>
  <c r="M266" i="1" s="1"/>
  <c r="N266" i="1" s="1"/>
  <c r="I266" i="1"/>
  <c r="H266" i="1"/>
  <c r="F266" i="1"/>
  <c r="Z265" i="1"/>
  <c r="W265" i="1"/>
  <c r="X265" i="1" s="1"/>
  <c r="Y265" i="1" s="1"/>
  <c r="P265" i="1" s="1"/>
  <c r="V265" i="1"/>
  <c r="U265" i="1"/>
  <c r="J265" i="1"/>
  <c r="L265" i="1" s="1"/>
  <c r="M265" i="1" s="1"/>
  <c r="N265" i="1" s="1"/>
  <c r="I265" i="1"/>
  <c r="H265" i="1"/>
  <c r="F265" i="1"/>
  <c r="Z264" i="1"/>
  <c r="X264" i="1"/>
  <c r="Y264" i="1" s="1"/>
  <c r="P264" i="1" s="1"/>
  <c r="W264" i="1"/>
  <c r="U264" i="1"/>
  <c r="V264" i="1" s="1"/>
  <c r="I264" i="1"/>
  <c r="H264" i="1"/>
  <c r="F264" i="1"/>
  <c r="J264" i="1" s="1"/>
  <c r="L264" i="1" s="1"/>
  <c r="M264" i="1" s="1"/>
  <c r="N264" i="1" s="1"/>
  <c r="Z263" i="1"/>
  <c r="W263" i="1"/>
  <c r="X263" i="1" s="1"/>
  <c r="U263" i="1"/>
  <c r="V263" i="1" s="1"/>
  <c r="Y263" i="1" s="1"/>
  <c r="P263" i="1"/>
  <c r="I263" i="1"/>
  <c r="H263" i="1"/>
  <c r="J263" i="1" s="1"/>
  <c r="L263" i="1" s="1"/>
  <c r="M263" i="1" s="1"/>
  <c r="N263" i="1" s="1"/>
  <c r="F263" i="1"/>
  <c r="Z262" i="1"/>
  <c r="Y262" i="1"/>
  <c r="W262" i="1"/>
  <c r="X262" i="1" s="1"/>
  <c r="U262" i="1"/>
  <c r="V262" i="1" s="1"/>
  <c r="P262" i="1"/>
  <c r="J262" i="1"/>
  <c r="L262" i="1" s="1"/>
  <c r="M262" i="1" s="1"/>
  <c r="N262" i="1" s="1"/>
  <c r="I262" i="1"/>
  <c r="H262" i="1"/>
  <c r="F262" i="1"/>
  <c r="Z261" i="1"/>
  <c r="X261" i="1"/>
  <c r="W261" i="1"/>
  <c r="U261" i="1"/>
  <c r="V261" i="1" s="1"/>
  <c r="I261" i="1"/>
  <c r="H261" i="1"/>
  <c r="F261" i="1"/>
  <c r="J261" i="1" s="1"/>
  <c r="L261" i="1" s="1"/>
  <c r="M261" i="1" s="1"/>
  <c r="N261" i="1" s="1"/>
  <c r="Z260" i="1"/>
  <c r="W260" i="1"/>
  <c r="X260" i="1" s="1"/>
  <c r="U260" i="1"/>
  <c r="V260" i="1" s="1"/>
  <c r="Y260" i="1" s="1"/>
  <c r="P260" i="1" s="1"/>
  <c r="I260" i="1"/>
  <c r="H260" i="1"/>
  <c r="J260" i="1" s="1"/>
  <c r="L260" i="1" s="1"/>
  <c r="M260" i="1" s="1"/>
  <c r="N260" i="1" s="1"/>
  <c r="F260" i="1"/>
  <c r="Z259" i="1"/>
  <c r="X259" i="1"/>
  <c r="W259" i="1"/>
  <c r="V259" i="1"/>
  <c r="U259" i="1"/>
  <c r="I259" i="1"/>
  <c r="H259" i="1"/>
  <c r="J259" i="1" s="1"/>
  <c r="L259" i="1" s="1"/>
  <c r="M259" i="1" s="1"/>
  <c r="N259" i="1" s="1"/>
  <c r="F259" i="1"/>
  <c r="Z258" i="1"/>
  <c r="X258" i="1"/>
  <c r="Y258" i="1" s="1"/>
  <c r="P258" i="1" s="1"/>
  <c r="W258" i="1"/>
  <c r="U258" i="1"/>
  <c r="V258" i="1" s="1"/>
  <c r="N258" i="1"/>
  <c r="L258" i="1"/>
  <c r="M258" i="1" s="1"/>
  <c r="I258" i="1"/>
  <c r="J258" i="1" s="1"/>
  <c r="H258" i="1"/>
  <c r="F258" i="1"/>
  <c r="Z257" i="1"/>
  <c r="W257" i="1"/>
  <c r="X257" i="1" s="1"/>
  <c r="U257" i="1"/>
  <c r="V257" i="1" s="1"/>
  <c r="Y257" i="1" s="1"/>
  <c r="P257" i="1" s="1"/>
  <c r="M257" i="1"/>
  <c r="N257" i="1" s="1"/>
  <c r="J257" i="1"/>
  <c r="L257" i="1" s="1"/>
  <c r="I257" i="1"/>
  <c r="H257" i="1"/>
  <c r="F257" i="1"/>
  <c r="Z256" i="1"/>
  <c r="Y256" i="1"/>
  <c r="P256" i="1" s="1"/>
  <c r="W256" i="1"/>
  <c r="X256" i="1" s="1"/>
  <c r="U256" i="1"/>
  <c r="V256" i="1" s="1"/>
  <c r="N256" i="1"/>
  <c r="M256" i="1"/>
  <c r="I256" i="1"/>
  <c r="H256" i="1"/>
  <c r="F256" i="1"/>
  <c r="J256" i="1" s="1"/>
  <c r="L256" i="1" s="1"/>
  <c r="Z255" i="1"/>
  <c r="W255" i="1"/>
  <c r="X255" i="1" s="1"/>
  <c r="U255" i="1"/>
  <c r="V255" i="1" s="1"/>
  <c r="Y255" i="1" s="1"/>
  <c r="P255" i="1" s="1"/>
  <c r="I255" i="1"/>
  <c r="H255" i="1"/>
  <c r="F255" i="1"/>
  <c r="Z254" i="1"/>
  <c r="W254" i="1"/>
  <c r="X254" i="1" s="1"/>
  <c r="U254" i="1"/>
  <c r="V254" i="1" s="1"/>
  <c r="Y254" i="1" s="1"/>
  <c r="P254" i="1" s="1"/>
  <c r="I254" i="1"/>
  <c r="H254" i="1"/>
  <c r="F254" i="1"/>
  <c r="Z253" i="1"/>
  <c r="W253" i="1"/>
  <c r="X253" i="1" s="1"/>
  <c r="V253" i="1"/>
  <c r="Y253" i="1" s="1"/>
  <c r="U253" i="1"/>
  <c r="I253" i="1"/>
  <c r="H253" i="1"/>
  <c r="F253" i="1"/>
  <c r="Z252" i="1"/>
  <c r="X252" i="1"/>
  <c r="W252" i="1"/>
  <c r="U252" i="1"/>
  <c r="V252" i="1" s="1"/>
  <c r="N252" i="1"/>
  <c r="I252" i="1"/>
  <c r="H252" i="1"/>
  <c r="F252" i="1"/>
  <c r="J252" i="1" s="1"/>
  <c r="L252" i="1" s="1"/>
  <c r="M252" i="1" s="1"/>
  <c r="Z251" i="1"/>
  <c r="W251" i="1"/>
  <c r="X251" i="1" s="1"/>
  <c r="U251" i="1"/>
  <c r="V251" i="1" s="1"/>
  <c r="Y251" i="1" s="1"/>
  <c r="P251" i="1" s="1"/>
  <c r="I251" i="1"/>
  <c r="H251" i="1"/>
  <c r="J251" i="1" s="1"/>
  <c r="L251" i="1" s="1"/>
  <c r="M251" i="1" s="1"/>
  <c r="N251" i="1" s="1"/>
  <c r="F251" i="1"/>
  <c r="Z250" i="1"/>
  <c r="X250" i="1"/>
  <c r="W250" i="1"/>
  <c r="U250" i="1"/>
  <c r="V250" i="1" s="1"/>
  <c r="M250" i="1"/>
  <c r="N250" i="1" s="1"/>
  <c r="J250" i="1"/>
  <c r="L250" i="1" s="1"/>
  <c r="I250" i="1"/>
  <c r="H250" i="1"/>
  <c r="F250" i="1"/>
  <c r="Z249" i="1"/>
  <c r="X249" i="1"/>
  <c r="W249" i="1"/>
  <c r="U249" i="1"/>
  <c r="V249" i="1" s="1"/>
  <c r="Y249" i="1" s="1"/>
  <c r="P249" i="1" s="1"/>
  <c r="I249" i="1"/>
  <c r="H249" i="1"/>
  <c r="F249" i="1"/>
  <c r="J249" i="1" s="1"/>
  <c r="L249" i="1" s="1"/>
  <c r="E249" i="1"/>
  <c r="Z248" i="1"/>
  <c r="X248" i="1"/>
  <c r="W248" i="1"/>
  <c r="U248" i="1"/>
  <c r="V248" i="1" s="1"/>
  <c r="Y248" i="1" s="1"/>
  <c r="P248" i="1" s="1"/>
  <c r="I248" i="1"/>
  <c r="H248" i="1"/>
  <c r="F248" i="1"/>
  <c r="Z247" i="1"/>
  <c r="X247" i="1"/>
  <c r="Y247" i="1" s="1"/>
  <c r="P247" i="1" s="1"/>
  <c r="W247" i="1"/>
  <c r="U247" i="1"/>
  <c r="V247" i="1" s="1"/>
  <c r="I247" i="1"/>
  <c r="H247" i="1"/>
  <c r="F247" i="1"/>
  <c r="Z246" i="1"/>
  <c r="Y246" i="1"/>
  <c r="P246" i="1" s="1"/>
  <c r="W246" i="1"/>
  <c r="X246" i="1" s="1"/>
  <c r="U246" i="1"/>
  <c r="V246" i="1" s="1"/>
  <c r="I246" i="1"/>
  <c r="H246" i="1"/>
  <c r="F246" i="1"/>
  <c r="Z245" i="1"/>
  <c r="W245" i="1"/>
  <c r="X245" i="1" s="1"/>
  <c r="U245" i="1"/>
  <c r="V245" i="1" s="1"/>
  <c r="Y245" i="1" s="1"/>
  <c r="P245" i="1" s="1"/>
  <c r="M245" i="1"/>
  <c r="N245" i="1" s="1"/>
  <c r="I245" i="1"/>
  <c r="J245" i="1" s="1"/>
  <c r="L245" i="1" s="1"/>
  <c r="H245" i="1"/>
  <c r="F245" i="1"/>
  <c r="Z244" i="1"/>
  <c r="W244" i="1"/>
  <c r="X244" i="1" s="1"/>
  <c r="U244" i="1"/>
  <c r="V244" i="1" s="1"/>
  <c r="I244" i="1"/>
  <c r="H244" i="1"/>
  <c r="F244" i="1"/>
  <c r="Z243" i="1"/>
  <c r="X243" i="1"/>
  <c r="W243" i="1"/>
  <c r="U243" i="1"/>
  <c r="V243" i="1" s="1"/>
  <c r="Y243" i="1" s="1"/>
  <c r="P243" i="1" s="1"/>
  <c r="J243" i="1"/>
  <c r="L243" i="1" s="1"/>
  <c r="M243" i="1" s="1"/>
  <c r="N243" i="1" s="1"/>
  <c r="I243" i="1"/>
  <c r="H243" i="1"/>
  <c r="F243" i="1"/>
  <c r="Z242" i="1"/>
  <c r="W242" i="1"/>
  <c r="X242" i="1" s="1"/>
  <c r="V242" i="1"/>
  <c r="Y242" i="1" s="1"/>
  <c r="P242" i="1" s="1"/>
  <c r="U242" i="1"/>
  <c r="I242" i="1"/>
  <c r="H242" i="1"/>
  <c r="F242" i="1"/>
  <c r="Z241" i="1"/>
  <c r="W241" i="1"/>
  <c r="X241" i="1" s="1"/>
  <c r="U241" i="1"/>
  <c r="V241" i="1" s="1"/>
  <c r="I241" i="1"/>
  <c r="J241" i="1" s="1"/>
  <c r="L241" i="1" s="1"/>
  <c r="M241" i="1" s="1"/>
  <c r="N241" i="1" s="1"/>
  <c r="H241" i="1"/>
  <c r="F241" i="1"/>
  <c r="Z240" i="1"/>
  <c r="W240" i="1"/>
  <c r="X240" i="1" s="1"/>
  <c r="U240" i="1"/>
  <c r="V240" i="1" s="1"/>
  <c r="Y240" i="1" s="1"/>
  <c r="P240" i="1"/>
  <c r="I240" i="1"/>
  <c r="H240" i="1"/>
  <c r="F240" i="1"/>
  <c r="J240" i="1" s="1"/>
  <c r="L240" i="1" s="1"/>
  <c r="M240" i="1" s="1"/>
  <c r="N240" i="1" s="1"/>
  <c r="Z239" i="1"/>
  <c r="Y239" i="1"/>
  <c r="P239" i="1" s="1"/>
  <c r="W239" i="1"/>
  <c r="X239" i="1" s="1"/>
  <c r="V239" i="1"/>
  <c r="U239" i="1"/>
  <c r="I239" i="1"/>
  <c r="H239" i="1"/>
  <c r="F239" i="1"/>
  <c r="J239" i="1" s="1"/>
  <c r="L239" i="1" s="1"/>
  <c r="M239" i="1" s="1"/>
  <c r="N239" i="1" s="1"/>
  <c r="Z238" i="1"/>
  <c r="W238" i="1"/>
  <c r="X238" i="1" s="1"/>
  <c r="U238" i="1"/>
  <c r="V238" i="1" s="1"/>
  <c r="L238" i="1"/>
  <c r="M238" i="1" s="1"/>
  <c r="N238" i="1" s="1"/>
  <c r="I238" i="1"/>
  <c r="H238" i="1"/>
  <c r="F238" i="1"/>
  <c r="J238" i="1" s="1"/>
  <c r="Z237" i="1"/>
  <c r="X237" i="1"/>
  <c r="W237" i="1"/>
  <c r="V237" i="1"/>
  <c r="U237" i="1"/>
  <c r="I237" i="1"/>
  <c r="H237" i="1"/>
  <c r="F237" i="1"/>
  <c r="J237" i="1" s="1"/>
  <c r="L237" i="1" s="1"/>
  <c r="M237" i="1" s="1"/>
  <c r="N237" i="1" s="1"/>
  <c r="Z236" i="1"/>
  <c r="W236" i="1"/>
  <c r="X236" i="1" s="1"/>
  <c r="Y236" i="1" s="1"/>
  <c r="P236" i="1" s="1"/>
  <c r="V236" i="1"/>
  <c r="U236" i="1"/>
  <c r="J236" i="1"/>
  <c r="L236" i="1" s="1"/>
  <c r="M236" i="1" s="1"/>
  <c r="N236" i="1" s="1"/>
  <c r="I236" i="1"/>
  <c r="H236" i="1"/>
  <c r="F236" i="1"/>
  <c r="Z235" i="1"/>
  <c r="X235" i="1"/>
  <c r="W235" i="1"/>
  <c r="U235" i="1"/>
  <c r="V235" i="1" s="1"/>
  <c r="I235" i="1"/>
  <c r="H235" i="1"/>
  <c r="F235" i="1"/>
  <c r="Z234" i="1"/>
  <c r="W234" i="1"/>
  <c r="X234" i="1" s="1"/>
  <c r="V234" i="1"/>
  <c r="U234" i="1"/>
  <c r="J234" i="1"/>
  <c r="L234" i="1" s="1"/>
  <c r="M234" i="1" s="1"/>
  <c r="N234" i="1" s="1"/>
  <c r="I234" i="1"/>
  <c r="H234" i="1"/>
  <c r="F234" i="1"/>
  <c r="Z233" i="1"/>
  <c r="X233" i="1"/>
  <c r="W233" i="1"/>
  <c r="V233" i="1"/>
  <c r="Y233" i="1" s="1"/>
  <c r="P233" i="1" s="1"/>
  <c r="U233" i="1"/>
  <c r="L233" i="1"/>
  <c r="M233" i="1" s="1"/>
  <c r="N233" i="1" s="1"/>
  <c r="I233" i="1"/>
  <c r="H233" i="1"/>
  <c r="F233" i="1"/>
  <c r="J233" i="1" s="1"/>
  <c r="Z232" i="1"/>
  <c r="W232" i="1"/>
  <c r="X232" i="1" s="1"/>
  <c r="U232" i="1"/>
  <c r="V232" i="1" s="1"/>
  <c r="Y232" i="1" s="1"/>
  <c r="P232" i="1" s="1"/>
  <c r="I232" i="1"/>
  <c r="H232" i="1"/>
  <c r="F232" i="1"/>
  <c r="Z231" i="1"/>
  <c r="X231" i="1"/>
  <c r="W231" i="1"/>
  <c r="V231" i="1"/>
  <c r="U231" i="1"/>
  <c r="J231" i="1"/>
  <c r="L231" i="1" s="1"/>
  <c r="M231" i="1" s="1"/>
  <c r="N231" i="1" s="1"/>
  <c r="I231" i="1"/>
  <c r="H231" i="1"/>
  <c r="F231" i="1"/>
  <c r="Z230" i="1"/>
  <c r="X230" i="1"/>
  <c r="W230" i="1"/>
  <c r="U230" i="1"/>
  <c r="V230" i="1" s="1"/>
  <c r="Y230" i="1" s="1"/>
  <c r="P230" i="1" s="1"/>
  <c r="I230" i="1"/>
  <c r="H230" i="1"/>
  <c r="J230" i="1" s="1"/>
  <c r="L230" i="1" s="1"/>
  <c r="M230" i="1" s="1"/>
  <c r="N230" i="1" s="1"/>
  <c r="F230" i="1"/>
  <c r="Z229" i="1"/>
  <c r="W229" i="1"/>
  <c r="X229" i="1" s="1"/>
  <c r="U229" i="1"/>
  <c r="V229" i="1" s="1"/>
  <c r="I229" i="1"/>
  <c r="H229" i="1"/>
  <c r="F229" i="1"/>
  <c r="Z228" i="1"/>
  <c r="W228" i="1"/>
  <c r="X228" i="1" s="1"/>
  <c r="U228" i="1"/>
  <c r="V228" i="1" s="1"/>
  <c r="N228" i="1"/>
  <c r="L228" i="1"/>
  <c r="M228" i="1" s="1"/>
  <c r="I228" i="1"/>
  <c r="H228" i="1"/>
  <c r="F228" i="1"/>
  <c r="J228" i="1" s="1"/>
  <c r="Z227" i="1"/>
  <c r="W227" i="1"/>
  <c r="X227" i="1" s="1"/>
  <c r="U227" i="1"/>
  <c r="V227" i="1" s="1"/>
  <c r="N227" i="1"/>
  <c r="L227" i="1"/>
  <c r="M227" i="1" s="1"/>
  <c r="I227" i="1"/>
  <c r="H227" i="1"/>
  <c r="F227" i="1"/>
  <c r="J227" i="1" s="1"/>
  <c r="Z226" i="1"/>
  <c r="Y226" i="1"/>
  <c r="P226" i="1" s="1"/>
  <c r="W226" i="1"/>
  <c r="X226" i="1" s="1"/>
  <c r="V226" i="1"/>
  <c r="U226" i="1"/>
  <c r="I226" i="1"/>
  <c r="H226" i="1"/>
  <c r="F226" i="1"/>
  <c r="Z225" i="1"/>
  <c r="W225" i="1"/>
  <c r="X225" i="1" s="1"/>
  <c r="U225" i="1"/>
  <c r="V225" i="1" s="1"/>
  <c r="Y225" i="1" s="1"/>
  <c r="P225" i="1" s="1"/>
  <c r="I225" i="1"/>
  <c r="H225" i="1"/>
  <c r="F225" i="1"/>
  <c r="Z224" i="1"/>
  <c r="W224" i="1"/>
  <c r="X224" i="1" s="1"/>
  <c r="U224" i="1"/>
  <c r="V224" i="1" s="1"/>
  <c r="M224" i="1"/>
  <c r="N224" i="1" s="1"/>
  <c r="I224" i="1"/>
  <c r="H224" i="1"/>
  <c r="J224" i="1" s="1"/>
  <c r="L224" i="1" s="1"/>
  <c r="F224" i="1"/>
  <c r="Z223" i="1"/>
  <c r="X223" i="1"/>
  <c r="Y223" i="1" s="1"/>
  <c r="P223" i="1" s="1"/>
  <c r="W223" i="1"/>
  <c r="U223" i="1"/>
  <c r="V223" i="1" s="1"/>
  <c r="J223" i="1"/>
  <c r="L223" i="1" s="1"/>
  <c r="M223" i="1" s="1"/>
  <c r="N223" i="1" s="1"/>
  <c r="I223" i="1"/>
  <c r="H223" i="1"/>
  <c r="F223" i="1"/>
  <c r="Z222" i="1"/>
  <c r="W222" i="1"/>
  <c r="X222" i="1" s="1"/>
  <c r="V222" i="1"/>
  <c r="U222" i="1"/>
  <c r="J222" i="1"/>
  <c r="L222" i="1" s="1"/>
  <c r="M222" i="1" s="1"/>
  <c r="N222" i="1" s="1"/>
  <c r="I222" i="1"/>
  <c r="H222" i="1"/>
  <c r="F222" i="1"/>
  <c r="Z221" i="1"/>
  <c r="W221" i="1"/>
  <c r="X221" i="1" s="1"/>
  <c r="V221" i="1"/>
  <c r="U221" i="1"/>
  <c r="N221" i="1"/>
  <c r="M221" i="1"/>
  <c r="I221" i="1"/>
  <c r="H221" i="1"/>
  <c r="F221" i="1"/>
  <c r="J221" i="1" s="1"/>
  <c r="L221" i="1" s="1"/>
  <c r="Z220" i="1"/>
  <c r="X220" i="1"/>
  <c r="W220" i="1"/>
  <c r="U220" i="1"/>
  <c r="V220" i="1" s="1"/>
  <c r="Y220" i="1" s="1"/>
  <c r="P220" i="1" s="1"/>
  <c r="I220" i="1"/>
  <c r="H220" i="1"/>
  <c r="F220" i="1"/>
  <c r="Z219" i="1"/>
  <c r="X219" i="1"/>
  <c r="W219" i="1"/>
  <c r="U219" i="1"/>
  <c r="V219" i="1" s="1"/>
  <c r="Y219" i="1" s="1"/>
  <c r="P219" i="1" s="1"/>
  <c r="I219" i="1"/>
  <c r="H219" i="1"/>
  <c r="F219" i="1"/>
  <c r="Z218" i="1"/>
  <c r="Y218" i="1"/>
  <c r="P218" i="1" s="1"/>
  <c r="X218" i="1"/>
  <c r="W218" i="1"/>
  <c r="U218" i="1"/>
  <c r="V218" i="1" s="1"/>
  <c r="I218" i="1"/>
  <c r="H218" i="1"/>
  <c r="F218" i="1"/>
  <c r="J218" i="1" s="1"/>
  <c r="L218" i="1" s="1"/>
  <c r="M218" i="1" s="1"/>
  <c r="N218" i="1" s="1"/>
  <c r="Z217" i="1"/>
  <c r="Y217" i="1"/>
  <c r="P217" i="1" s="1"/>
  <c r="W217" i="1"/>
  <c r="X217" i="1" s="1"/>
  <c r="U217" i="1"/>
  <c r="V217" i="1" s="1"/>
  <c r="I217" i="1"/>
  <c r="H217" i="1"/>
  <c r="F217" i="1"/>
  <c r="J217" i="1" s="1"/>
  <c r="L217" i="1" s="1"/>
  <c r="M217" i="1" s="1"/>
  <c r="N217" i="1" s="1"/>
  <c r="Z216" i="1"/>
  <c r="W216" i="1"/>
  <c r="X216" i="1" s="1"/>
  <c r="V216" i="1"/>
  <c r="Y216" i="1" s="1"/>
  <c r="P216" i="1" s="1"/>
  <c r="U216" i="1"/>
  <c r="J216" i="1"/>
  <c r="L216" i="1" s="1"/>
  <c r="M216" i="1" s="1"/>
  <c r="N216" i="1" s="1"/>
  <c r="I216" i="1"/>
  <c r="H216" i="1"/>
  <c r="F216" i="1"/>
  <c r="Z215" i="1"/>
  <c r="W215" i="1"/>
  <c r="X215" i="1" s="1"/>
  <c r="Y215" i="1" s="1"/>
  <c r="P215" i="1" s="1"/>
  <c r="U215" i="1"/>
  <c r="V215" i="1" s="1"/>
  <c r="I215" i="1"/>
  <c r="H215" i="1"/>
  <c r="F215" i="1"/>
  <c r="Z214" i="1"/>
  <c r="W214" i="1"/>
  <c r="X214" i="1" s="1"/>
  <c r="U214" i="1"/>
  <c r="V214" i="1" s="1"/>
  <c r="Y214" i="1" s="1"/>
  <c r="P214" i="1" s="1"/>
  <c r="I214" i="1"/>
  <c r="H214" i="1"/>
  <c r="F214" i="1"/>
  <c r="Z213" i="1"/>
  <c r="W213" i="1"/>
  <c r="X213" i="1" s="1"/>
  <c r="U213" i="1"/>
  <c r="V213" i="1" s="1"/>
  <c r="I213" i="1"/>
  <c r="H213" i="1"/>
  <c r="F213" i="1"/>
  <c r="J213" i="1" s="1"/>
  <c r="L213" i="1" s="1"/>
  <c r="M213" i="1" s="1"/>
  <c r="N213" i="1" s="1"/>
  <c r="Z212" i="1"/>
  <c r="Y212" i="1"/>
  <c r="P212" i="1" s="1"/>
  <c r="W212" i="1"/>
  <c r="X212" i="1" s="1"/>
  <c r="U212" i="1"/>
  <c r="V212" i="1" s="1"/>
  <c r="M212" i="1"/>
  <c r="N212" i="1" s="1"/>
  <c r="J212" i="1"/>
  <c r="L212" i="1" s="1"/>
  <c r="I212" i="1"/>
  <c r="H212" i="1"/>
  <c r="F212" i="1"/>
  <c r="Z211" i="1"/>
  <c r="W211" i="1"/>
  <c r="X211" i="1" s="1"/>
  <c r="Y211" i="1" s="1"/>
  <c r="P211" i="1" s="1"/>
  <c r="U211" i="1"/>
  <c r="V211" i="1" s="1"/>
  <c r="I211" i="1"/>
  <c r="H211" i="1"/>
  <c r="F211" i="1"/>
  <c r="J211" i="1" s="1"/>
  <c r="L211" i="1" s="1"/>
  <c r="M211" i="1" s="1"/>
  <c r="N211" i="1" s="1"/>
  <c r="Z210" i="1"/>
  <c r="Y210" i="1"/>
  <c r="P210" i="1" s="1"/>
  <c r="W210" i="1"/>
  <c r="X210" i="1" s="1"/>
  <c r="V210" i="1"/>
  <c r="U210" i="1"/>
  <c r="I210" i="1"/>
  <c r="H210" i="1"/>
  <c r="F210" i="1"/>
  <c r="J210" i="1" s="1"/>
  <c r="L210" i="1" s="1"/>
  <c r="M210" i="1" s="1"/>
  <c r="N210" i="1" s="1"/>
  <c r="Z209" i="1"/>
  <c r="Y209" i="1"/>
  <c r="P209" i="1" s="1"/>
  <c r="W209" i="1"/>
  <c r="X209" i="1" s="1"/>
  <c r="V209" i="1"/>
  <c r="U209" i="1"/>
  <c r="I209" i="1"/>
  <c r="H209" i="1"/>
  <c r="F209" i="1"/>
  <c r="Z208" i="1"/>
  <c r="X208" i="1"/>
  <c r="W208" i="1"/>
  <c r="V208" i="1"/>
  <c r="Y208" i="1" s="1"/>
  <c r="P208" i="1" s="1"/>
  <c r="U208" i="1"/>
  <c r="M208" i="1"/>
  <c r="N208" i="1" s="1"/>
  <c r="I208" i="1"/>
  <c r="H208" i="1"/>
  <c r="F208" i="1"/>
  <c r="J208" i="1" s="1"/>
  <c r="L208" i="1" s="1"/>
  <c r="Z207" i="1"/>
  <c r="W207" i="1"/>
  <c r="X207" i="1" s="1"/>
  <c r="U207" i="1"/>
  <c r="V207" i="1" s="1"/>
  <c r="J207" i="1"/>
  <c r="L207" i="1" s="1"/>
  <c r="M207" i="1" s="1"/>
  <c r="N207" i="1" s="1"/>
  <c r="I207" i="1"/>
  <c r="H207" i="1"/>
  <c r="F207" i="1"/>
  <c r="Z206" i="1"/>
  <c r="X206" i="1"/>
  <c r="W206" i="1"/>
  <c r="V206" i="1"/>
  <c r="Y206" i="1" s="1"/>
  <c r="P206" i="1" s="1"/>
  <c r="U206" i="1"/>
  <c r="L206" i="1"/>
  <c r="M206" i="1" s="1"/>
  <c r="N206" i="1" s="1"/>
  <c r="I206" i="1"/>
  <c r="H206" i="1"/>
  <c r="F206" i="1"/>
  <c r="J206" i="1" s="1"/>
  <c r="Z205" i="1"/>
  <c r="W205" i="1"/>
  <c r="X205" i="1" s="1"/>
  <c r="Y205" i="1" s="1"/>
  <c r="P205" i="1" s="1"/>
  <c r="U205" i="1"/>
  <c r="V205" i="1" s="1"/>
  <c r="I205" i="1"/>
  <c r="H205" i="1"/>
  <c r="J205" i="1" s="1"/>
  <c r="L205" i="1" s="1"/>
  <c r="M205" i="1" s="1"/>
  <c r="N205" i="1" s="1"/>
  <c r="F205" i="1"/>
  <c r="Z204" i="1"/>
  <c r="W204" i="1"/>
  <c r="X204" i="1" s="1"/>
  <c r="U204" i="1"/>
  <c r="V204" i="1" s="1"/>
  <c r="I204" i="1"/>
  <c r="H204" i="1"/>
  <c r="F204" i="1"/>
  <c r="Z203" i="1"/>
  <c r="W203" i="1"/>
  <c r="X203" i="1" s="1"/>
  <c r="U203" i="1"/>
  <c r="V203" i="1" s="1"/>
  <c r="Y203" i="1" s="1"/>
  <c r="P203" i="1" s="1"/>
  <c r="I203" i="1"/>
  <c r="H203" i="1"/>
  <c r="F203" i="1"/>
  <c r="Z202" i="1"/>
  <c r="X202" i="1"/>
  <c r="W202" i="1"/>
  <c r="V202" i="1"/>
  <c r="U202" i="1"/>
  <c r="I202" i="1"/>
  <c r="H202" i="1"/>
  <c r="F202" i="1"/>
  <c r="J202" i="1" s="1"/>
  <c r="L202" i="1" s="1"/>
  <c r="M202" i="1" s="1"/>
  <c r="N202" i="1" s="1"/>
  <c r="Z201" i="1"/>
  <c r="W201" i="1"/>
  <c r="X201" i="1" s="1"/>
  <c r="Y201" i="1" s="1"/>
  <c r="P201" i="1" s="1"/>
  <c r="U201" i="1"/>
  <c r="V201" i="1" s="1"/>
  <c r="I201" i="1"/>
  <c r="H201" i="1"/>
  <c r="F201" i="1"/>
  <c r="Z200" i="1"/>
  <c r="W200" i="1"/>
  <c r="X200" i="1" s="1"/>
  <c r="Y200" i="1" s="1"/>
  <c r="P200" i="1" s="1"/>
  <c r="U200" i="1"/>
  <c r="V200" i="1" s="1"/>
  <c r="I200" i="1"/>
  <c r="H200" i="1"/>
  <c r="J200" i="1" s="1"/>
  <c r="L200" i="1" s="1"/>
  <c r="M200" i="1" s="1"/>
  <c r="N200" i="1" s="1"/>
  <c r="F200" i="1"/>
  <c r="Z199" i="1"/>
  <c r="Y199" i="1"/>
  <c r="P199" i="1" s="1"/>
  <c r="W199" i="1"/>
  <c r="X199" i="1" s="1"/>
  <c r="V199" i="1"/>
  <c r="U199" i="1"/>
  <c r="I199" i="1"/>
  <c r="H199" i="1"/>
  <c r="F199" i="1"/>
  <c r="J199" i="1" s="1"/>
  <c r="L199" i="1" s="1"/>
  <c r="M199" i="1" s="1"/>
  <c r="N199" i="1" s="1"/>
  <c r="Z198" i="1"/>
  <c r="Y198" i="1"/>
  <c r="P198" i="1" s="1"/>
  <c r="W198" i="1"/>
  <c r="X198" i="1" s="1"/>
  <c r="U198" i="1"/>
  <c r="V198" i="1" s="1"/>
  <c r="N198" i="1"/>
  <c r="I198" i="1"/>
  <c r="J198" i="1" s="1"/>
  <c r="L198" i="1" s="1"/>
  <c r="M198" i="1" s="1"/>
  <c r="H198" i="1"/>
  <c r="F198" i="1"/>
  <c r="Z197" i="1"/>
  <c r="W197" i="1"/>
  <c r="X197" i="1" s="1"/>
  <c r="U197" i="1"/>
  <c r="V197" i="1" s="1"/>
  <c r="Y197" i="1" s="1"/>
  <c r="P197" i="1" s="1"/>
  <c r="I197" i="1"/>
  <c r="H197" i="1"/>
  <c r="F197" i="1"/>
  <c r="Z196" i="1"/>
  <c r="X196" i="1"/>
  <c r="W196" i="1"/>
  <c r="V196" i="1"/>
  <c r="Y196" i="1" s="1"/>
  <c r="P196" i="1" s="1"/>
  <c r="U196" i="1"/>
  <c r="N196" i="1"/>
  <c r="I196" i="1"/>
  <c r="J196" i="1" s="1"/>
  <c r="L196" i="1" s="1"/>
  <c r="M196" i="1" s="1"/>
  <c r="H196" i="1"/>
  <c r="F196" i="1"/>
  <c r="Z195" i="1"/>
  <c r="W195" i="1"/>
  <c r="X195" i="1" s="1"/>
  <c r="V195" i="1"/>
  <c r="U195" i="1"/>
  <c r="I195" i="1"/>
  <c r="H195" i="1"/>
  <c r="F195" i="1"/>
  <c r="J195" i="1" s="1"/>
  <c r="L195" i="1" s="1"/>
  <c r="M195" i="1" s="1"/>
  <c r="N195" i="1" s="1"/>
  <c r="Z194" i="1"/>
  <c r="W194" i="1"/>
  <c r="X194" i="1" s="1"/>
  <c r="U194" i="1"/>
  <c r="V194" i="1" s="1"/>
  <c r="Y194" i="1" s="1"/>
  <c r="P194" i="1" s="1"/>
  <c r="I194" i="1"/>
  <c r="H194" i="1"/>
  <c r="F194" i="1"/>
  <c r="J194" i="1" s="1"/>
  <c r="L194" i="1" s="1"/>
  <c r="M194" i="1" s="1"/>
  <c r="N194" i="1" s="1"/>
  <c r="Z193" i="1"/>
  <c r="W193" i="1"/>
  <c r="X193" i="1" s="1"/>
  <c r="U193" i="1"/>
  <c r="V193" i="1" s="1"/>
  <c r="Y193" i="1" s="1"/>
  <c r="P193" i="1" s="1"/>
  <c r="I193" i="1"/>
  <c r="H193" i="1"/>
  <c r="F193" i="1"/>
  <c r="J193" i="1" s="1"/>
  <c r="L193" i="1" s="1"/>
  <c r="M193" i="1" s="1"/>
  <c r="N193" i="1" s="1"/>
  <c r="Z192" i="1"/>
  <c r="W192" i="1"/>
  <c r="X192" i="1" s="1"/>
  <c r="U192" i="1"/>
  <c r="V192" i="1" s="1"/>
  <c r="M192" i="1"/>
  <c r="N192" i="1" s="1"/>
  <c r="L192" i="1"/>
  <c r="J192" i="1"/>
  <c r="I192" i="1"/>
  <c r="H192" i="1"/>
  <c r="F192" i="1"/>
  <c r="Z191" i="1"/>
  <c r="W191" i="1"/>
  <c r="X191" i="1" s="1"/>
  <c r="V191" i="1"/>
  <c r="U191" i="1"/>
  <c r="I191" i="1"/>
  <c r="H191" i="1"/>
  <c r="F191" i="1"/>
  <c r="Z190" i="1"/>
  <c r="W190" i="1"/>
  <c r="X190" i="1" s="1"/>
  <c r="U190" i="1"/>
  <c r="V190" i="1" s="1"/>
  <c r="I190" i="1"/>
  <c r="H190" i="1"/>
  <c r="F190" i="1"/>
  <c r="Z189" i="1"/>
  <c r="Y189" i="1"/>
  <c r="P189" i="1" s="1"/>
  <c r="X189" i="1"/>
  <c r="W189" i="1"/>
  <c r="V189" i="1"/>
  <c r="U189" i="1"/>
  <c r="I189" i="1"/>
  <c r="H189" i="1"/>
  <c r="F189" i="1"/>
  <c r="J189" i="1" s="1"/>
  <c r="L189" i="1" s="1"/>
  <c r="M189" i="1" s="1"/>
  <c r="N189" i="1" s="1"/>
  <c r="Z188" i="1"/>
  <c r="X188" i="1"/>
  <c r="Y188" i="1" s="1"/>
  <c r="P188" i="1" s="1"/>
  <c r="W188" i="1"/>
  <c r="U188" i="1"/>
  <c r="V188" i="1" s="1"/>
  <c r="I188" i="1"/>
  <c r="H188" i="1"/>
  <c r="J188" i="1" s="1"/>
  <c r="L188" i="1" s="1"/>
  <c r="M188" i="1" s="1"/>
  <c r="N188" i="1" s="1"/>
  <c r="F188" i="1"/>
  <c r="Z187" i="1"/>
  <c r="W187" i="1"/>
  <c r="X187" i="1" s="1"/>
  <c r="U187" i="1"/>
  <c r="V187" i="1" s="1"/>
  <c r="Y187" i="1" s="1"/>
  <c r="P187" i="1"/>
  <c r="I187" i="1"/>
  <c r="H187" i="1"/>
  <c r="F187" i="1"/>
  <c r="J187" i="1" s="1"/>
  <c r="L187" i="1" s="1"/>
  <c r="M187" i="1" s="1"/>
  <c r="N187" i="1" s="1"/>
  <c r="Z186" i="1"/>
  <c r="W186" i="1"/>
  <c r="X186" i="1" s="1"/>
  <c r="V186" i="1"/>
  <c r="Y186" i="1" s="1"/>
  <c r="P186" i="1" s="1"/>
  <c r="U186" i="1"/>
  <c r="L186" i="1"/>
  <c r="M186" i="1" s="1"/>
  <c r="N186" i="1" s="1"/>
  <c r="I186" i="1"/>
  <c r="J186" i="1" s="1"/>
  <c r="H186" i="1"/>
  <c r="F186" i="1"/>
  <c r="Z185" i="1"/>
  <c r="Y185" i="1"/>
  <c r="P185" i="1" s="1"/>
  <c r="X185" i="1"/>
  <c r="W185" i="1"/>
  <c r="U185" i="1"/>
  <c r="V185" i="1" s="1"/>
  <c r="I185" i="1"/>
  <c r="H185" i="1"/>
  <c r="F185" i="1"/>
  <c r="Z184" i="1"/>
  <c r="X184" i="1"/>
  <c r="W184" i="1"/>
  <c r="V184" i="1"/>
  <c r="Y184" i="1" s="1"/>
  <c r="P184" i="1" s="1"/>
  <c r="U184" i="1"/>
  <c r="L184" i="1"/>
  <c r="M184" i="1" s="1"/>
  <c r="N184" i="1" s="1"/>
  <c r="I184" i="1"/>
  <c r="H184" i="1"/>
  <c r="J184" i="1" s="1"/>
  <c r="F184" i="1"/>
  <c r="Z183" i="1"/>
  <c r="W183" i="1"/>
  <c r="X183" i="1" s="1"/>
  <c r="U183" i="1"/>
  <c r="V183" i="1" s="1"/>
  <c r="Y183" i="1" s="1"/>
  <c r="P183" i="1" s="1"/>
  <c r="I183" i="1"/>
  <c r="H183" i="1"/>
  <c r="F183" i="1"/>
  <c r="Z182" i="1"/>
  <c r="X182" i="1"/>
  <c r="W182" i="1"/>
  <c r="U182" i="1"/>
  <c r="V182" i="1" s="1"/>
  <c r="I182" i="1"/>
  <c r="H182" i="1"/>
  <c r="F182" i="1"/>
  <c r="J182" i="1" s="1"/>
  <c r="L182" i="1" s="1"/>
  <c r="M182" i="1" s="1"/>
  <c r="N182" i="1" s="1"/>
  <c r="Z181" i="1"/>
  <c r="W181" i="1"/>
  <c r="X181" i="1" s="1"/>
  <c r="V181" i="1"/>
  <c r="Y181" i="1" s="1"/>
  <c r="P181" i="1" s="1"/>
  <c r="U181" i="1"/>
  <c r="J181" i="1"/>
  <c r="L181" i="1" s="1"/>
  <c r="M181" i="1" s="1"/>
  <c r="N181" i="1" s="1"/>
  <c r="I181" i="1"/>
  <c r="H181" i="1"/>
  <c r="F181" i="1"/>
  <c r="Z180" i="1"/>
  <c r="X180" i="1"/>
  <c r="W180" i="1"/>
  <c r="V180" i="1"/>
  <c r="Y180" i="1" s="1"/>
  <c r="P180" i="1" s="1"/>
  <c r="U180" i="1"/>
  <c r="N180" i="1"/>
  <c r="J180" i="1"/>
  <c r="L180" i="1" s="1"/>
  <c r="M180" i="1" s="1"/>
  <c r="I180" i="1"/>
  <c r="H180" i="1"/>
  <c r="F180" i="1"/>
  <c r="Z179" i="1"/>
  <c r="X179" i="1"/>
  <c r="W179" i="1"/>
  <c r="U179" i="1"/>
  <c r="V179" i="1" s="1"/>
  <c r="Y179" i="1" s="1"/>
  <c r="P179" i="1" s="1"/>
  <c r="I179" i="1"/>
  <c r="H179" i="1"/>
  <c r="F179" i="1"/>
  <c r="J179" i="1" s="1"/>
  <c r="L179" i="1" s="1"/>
  <c r="M179" i="1" s="1"/>
  <c r="N179" i="1" s="1"/>
  <c r="Z178" i="1"/>
  <c r="X178" i="1"/>
  <c r="Y178" i="1" s="1"/>
  <c r="P178" i="1" s="1"/>
  <c r="W178" i="1"/>
  <c r="U178" i="1"/>
  <c r="V178" i="1" s="1"/>
  <c r="I178" i="1"/>
  <c r="H178" i="1"/>
  <c r="J178" i="1" s="1"/>
  <c r="L178" i="1" s="1"/>
  <c r="M178" i="1" s="1"/>
  <c r="N178" i="1" s="1"/>
  <c r="F178" i="1"/>
  <c r="Z177" i="1"/>
  <c r="W177" i="1"/>
  <c r="X177" i="1" s="1"/>
  <c r="Y177" i="1" s="1"/>
  <c r="P177" i="1" s="1"/>
  <c r="V177" i="1"/>
  <c r="U177" i="1"/>
  <c r="I177" i="1"/>
  <c r="H177" i="1"/>
  <c r="F177" i="1"/>
  <c r="Z176" i="1"/>
  <c r="X176" i="1"/>
  <c r="W176" i="1"/>
  <c r="U176" i="1"/>
  <c r="V176" i="1" s="1"/>
  <c r="I176" i="1"/>
  <c r="H176" i="1"/>
  <c r="F176" i="1"/>
  <c r="J176" i="1" s="1"/>
  <c r="L176" i="1" s="1"/>
  <c r="M176" i="1" s="1"/>
  <c r="N176" i="1" s="1"/>
  <c r="Z175" i="1"/>
  <c r="W175" i="1"/>
  <c r="X175" i="1" s="1"/>
  <c r="V175" i="1"/>
  <c r="U175" i="1"/>
  <c r="I175" i="1"/>
  <c r="H175" i="1"/>
  <c r="F175" i="1"/>
  <c r="Z174" i="1"/>
  <c r="Y174" i="1"/>
  <c r="P174" i="1" s="1"/>
  <c r="X174" i="1"/>
  <c r="W174" i="1"/>
  <c r="U174" i="1"/>
  <c r="V174" i="1" s="1"/>
  <c r="J174" i="1"/>
  <c r="L174" i="1" s="1"/>
  <c r="M174" i="1" s="1"/>
  <c r="N174" i="1" s="1"/>
  <c r="I174" i="1"/>
  <c r="H174" i="1"/>
  <c r="F174" i="1"/>
  <c r="Z173" i="1"/>
  <c r="W173" i="1"/>
  <c r="X173" i="1" s="1"/>
  <c r="U173" i="1"/>
  <c r="V173" i="1" s="1"/>
  <c r="Y173" i="1" s="1"/>
  <c r="P173" i="1" s="1"/>
  <c r="M173" i="1"/>
  <c r="N173" i="1" s="1"/>
  <c r="J173" i="1"/>
  <c r="L173" i="1" s="1"/>
  <c r="I173" i="1"/>
  <c r="H173" i="1"/>
  <c r="F173" i="1"/>
  <c r="Z172" i="1"/>
  <c r="W172" i="1"/>
  <c r="X172" i="1" s="1"/>
  <c r="Y172" i="1" s="1"/>
  <c r="U172" i="1"/>
  <c r="V172" i="1" s="1"/>
  <c r="P172" i="1"/>
  <c r="I172" i="1"/>
  <c r="H172" i="1"/>
  <c r="F172" i="1"/>
  <c r="Z171" i="1"/>
  <c r="W171" i="1"/>
  <c r="X171" i="1" s="1"/>
  <c r="V171" i="1"/>
  <c r="Y171" i="1" s="1"/>
  <c r="U171" i="1"/>
  <c r="P171" i="1"/>
  <c r="I171" i="1"/>
  <c r="H171" i="1"/>
  <c r="F171" i="1"/>
  <c r="Z170" i="1"/>
  <c r="X170" i="1"/>
  <c r="W170" i="1"/>
  <c r="U170" i="1"/>
  <c r="V170" i="1" s="1"/>
  <c r="Y170" i="1" s="1"/>
  <c r="P170" i="1" s="1"/>
  <c r="L170" i="1"/>
  <c r="M170" i="1" s="1"/>
  <c r="N170" i="1" s="1"/>
  <c r="I170" i="1"/>
  <c r="H170" i="1"/>
  <c r="F170" i="1"/>
  <c r="J170" i="1" s="1"/>
  <c r="Z169" i="1"/>
  <c r="W169" i="1"/>
  <c r="X169" i="1" s="1"/>
  <c r="V169" i="1"/>
  <c r="U169" i="1"/>
  <c r="N169" i="1"/>
  <c r="I169" i="1"/>
  <c r="H169" i="1"/>
  <c r="J169" i="1" s="1"/>
  <c r="L169" i="1" s="1"/>
  <c r="M169" i="1" s="1"/>
  <c r="F169" i="1"/>
  <c r="Z168" i="1"/>
  <c r="Y168" i="1"/>
  <c r="P168" i="1" s="1"/>
  <c r="X168" i="1"/>
  <c r="W168" i="1"/>
  <c r="U168" i="1"/>
  <c r="V168" i="1" s="1"/>
  <c r="I168" i="1"/>
  <c r="H168" i="1"/>
  <c r="F168" i="1"/>
  <c r="J168" i="1" s="1"/>
  <c r="L168" i="1" s="1"/>
  <c r="M168" i="1" s="1"/>
  <c r="N168" i="1" s="1"/>
  <c r="Z167" i="1"/>
  <c r="W167" i="1"/>
  <c r="X167" i="1" s="1"/>
  <c r="U167" i="1"/>
  <c r="V167" i="1" s="1"/>
  <c r="Y167" i="1" s="1"/>
  <c r="P167" i="1" s="1"/>
  <c r="I167" i="1"/>
  <c r="H167" i="1"/>
  <c r="J167" i="1" s="1"/>
  <c r="L167" i="1" s="1"/>
  <c r="M167" i="1" s="1"/>
  <c r="N167" i="1" s="1"/>
  <c r="F167" i="1"/>
  <c r="Z166" i="1"/>
  <c r="W166" i="1"/>
  <c r="X166" i="1" s="1"/>
  <c r="Y166" i="1" s="1"/>
  <c r="P166" i="1" s="1"/>
  <c r="U166" i="1"/>
  <c r="V166" i="1" s="1"/>
  <c r="I166" i="1"/>
  <c r="H166" i="1"/>
  <c r="F166" i="1"/>
  <c r="Z165" i="1"/>
  <c r="W165" i="1"/>
  <c r="X165" i="1" s="1"/>
  <c r="V165" i="1"/>
  <c r="Y165" i="1" s="1"/>
  <c r="P165" i="1" s="1"/>
  <c r="U165" i="1"/>
  <c r="I165" i="1"/>
  <c r="H165" i="1"/>
  <c r="F165" i="1"/>
  <c r="Z164" i="1"/>
  <c r="X164" i="1"/>
  <c r="W164" i="1"/>
  <c r="U164" i="1"/>
  <c r="V164" i="1" s="1"/>
  <c r="I164" i="1"/>
  <c r="H164" i="1"/>
  <c r="F164" i="1"/>
  <c r="Z163" i="1"/>
  <c r="W163" i="1"/>
  <c r="X163" i="1" s="1"/>
  <c r="V163" i="1"/>
  <c r="Y163" i="1" s="1"/>
  <c r="P163" i="1" s="1"/>
  <c r="U163" i="1"/>
  <c r="L163" i="1"/>
  <c r="M163" i="1" s="1"/>
  <c r="N163" i="1" s="1"/>
  <c r="I163" i="1"/>
  <c r="H163" i="1"/>
  <c r="J163" i="1" s="1"/>
  <c r="F163" i="1"/>
  <c r="Z162" i="1"/>
  <c r="X162" i="1"/>
  <c r="W162" i="1"/>
  <c r="U162" i="1"/>
  <c r="V162" i="1" s="1"/>
  <c r="Y162" i="1" s="1"/>
  <c r="P162" i="1" s="1"/>
  <c r="J162" i="1"/>
  <c r="L162" i="1" s="1"/>
  <c r="M162" i="1" s="1"/>
  <c r="N162" i="1" s="1"/>
  <c r="I162" i="1"/>
  <c r="H162" i="1"/>
  <c r="F162" i="1"/>
  <c r="Z161" i="1"/>
  <c r="W161" i="1"/>
  <c r="X161" i="1" s="1"/>
  <c r="U161" i="1"/>
  <c r="V161" i="1" s="1"/>
  <c r="Y161" i="1" s="1"/>
  <c r="P161" i="1" s="1"/>
  <c r="I161" i="1"/>
  <c r="H161" i="1"/>
  <c r="F161" i="1"/>
  <c r="Z160" i="1"/>
  <c r="W160" i="1"/>
  <c r="X160" i="1" s="1"/>
  <c r="Y160" i="1" s="1"/>
  <c r="P160" i="1" s="1"/>
  <c r="U160" i="1"/>
  <c r="V160" i="1" s="1"/>
  <c r="I160" i="1"/>
  <c r="H160" i="1"/>
  <c r="F160" i="1"/>
  <c r="J160" i="1" s="1"/>
  <c r="L160" i="1" s="1"/>
  <c r="M160" i="1" s="1"/>
  <c r="N160" i="1" s="1"/>
  <c r="Z159" i="1"/>
  <c r="W159" i="1"/>
  <c r="X159" i="1" s="1"/>
  <c r="V159" i="1"/>
  <c r="Y159" i="1" s="1"/>
  <c r="U159" i="1"/>
  <c r="P159" i="1"/>
  <c r="I159" i="1"/>
  <c r="H159" i="1"/>
  <c r="F159" i="1"/>
  <c r="Z158" i="1"/>
  <c r="X158" i="1"/>
  <c r="W158" i="1"/>
  <c r="U158" i="1"/>
  <c r="V158" i="1" s="1"/>
  <c r="Y158" i="1" s="1"/>
  <c r="P158" i="1" s="1"/>
  <c r="I158" i="1"/>
  <c r="H158" i="1"/>
  <c r="F158" i="1"/>
  <c r="J158" i="1" s="1"/>
  <c r="L158" i="1" s="1"/>
  <c r="M158" i="1" s="1"/>
  <c r="N158" i="1" s="1"/>
  <c r="Z157" i="1"/>
  <c r="W157" i="1"/>
  <c r="X157" i="1" s="1"/>
  <c r="V157" i="1"/>
  <c r="U157" i="1"/>
  <c r="I157" i="1"/>
  <c r="H157" i="1"/>
  <c r="J157" i="1" s="1"/>
  <c r="L157" i="1" s="1"/>
  <c r="M157" i="1" s="1"/>
  <c r="N157" i="1" s="1"/>
  <c r="F157" i="1"/>
  <c r="Z156" i="1"/>
  <c r="X156" i="1"/>
  <c r="Y156" i="1" s="1"/>
  <c r="P156" i="1" s="1"/>
  <c r="W156" i="1"/>
  <c r="U156" i="1"/>
  <c r="V156" i="1" s="1"/>
  <c r="N156" i="1"/>
  <c r="I156" i="1"/>
  <c r="H156" i="1"/>
  <c r="F156" i="1"/>
  <c r="J156" i="1" s="1"/>
  <c r="L156" i="1" s="1"/>
  <c r="M156" i="1" s="1"/>
  <c r="Z155" i="1"/>
  <c r="W155" i="1"/>
  <c r="X155" i="1" s="1"/>
  <c r="U155" i="1"/>
  <c r="V155" i="1" s="1"/>
  <c r="Y155" i="1" s="1"/>
  <c r="P155" i="1" s="1"/>
  <c r="I155" i="1"/>
  <c r="H155" i="1"/>
  <c r="J155" i="1" s="1"/>
  <c r="L155" i="1" s="1"/>
  <c r="M155" i="1" s="1"/>
  <c r="N155" i="1" s="1"/>
  <c r="F155" i="1"/>
  <c r="Z154" i="1"/>
  <c r="Y154" i="1"/>
  <c r="W154" i="1"/>
  <c r="X154" i="1" s="1"/>
  <c r="U154" i="1"/>
  <c r="V154" i="1" s="1"/>
  <c r="P154" i="1"/>
  <c r="I154" i="1"/>
  <c r="H154" i="1"/>
  <c r="F154" i="1"/>
  <c r="J154" i="1" s="1"/>
  <c r="L154" i="1" s="1"/>
  <c r="M154" i="1" s="1"/>
  <c r="N154" i="1" s="1"/>
  <c r="Z153" i="1"/>
  <c r="W153" i="1"/>
  <c r="X153" i="1" s="1"/>
  <c r="V153" i="1"/>
  <c r="Y153" i="1" s="1"/>
  <c r="P153" i="1" s="1"/>
  <c r="U153" i="1"/>
  <c r="I153" i="1"/>
  <c r="H153" i="1"/>
  <c r="F153" i="1"/>
  <c r="J153" i="1" s="1"/>
  <c r="L153" i="1" s="1"/>
  <c r="M153" i="1" s="1"/>
  <c r="N153" i="1" s="1"/>
  <c r="Z152" i="1"/>
  <c r="X152" i="1"/>
  <c r="W152" i="1"/>
  <c r="U152" i="1"/>
  <c r="V152" i="1" s="1"/>
  <c r="Y152" i="1" s="1"/>
  <c r="P152" i="1" s="1"/>
  <c r="I152" i="1"/>
  <c r="H152" i="1"/>
  <c r="F152" i="1"/>
  <c r="Z151" i="1"/>
  <c r="W151" i="1"/>
  <c r="X151" i="1" s="1"/>
  <c r="V151" i="1"/>
  <c r="Y151" i="1" s="1"/>
  <c r="P151" i="1" s="1"/>
  <c r="U151" i="1"/>
  <c r="L151" i="1"/>
  <c r="M151" i="1" s="1"/>
  <c r="N151" i="1" s="1"/>
  <c r="I151" i="1"/>
  <c r="H151" i="1"/>
  <c r="J151" i="1" s="1"/>
  <c r="F151" i="1"/>
  <c r="Z150" i="1"/>
  <c r="Y150" i="1"/>
  <c r="P150" i="1" s="1"/>
  <c r="X150" i="1"/>
  <c r="W150" i="1"/>
  <c r="U150" i="1"/>
  <c r="V150" i="1" s="1"/>
  <c r="J150" i="1"/>
  <c r="L150" i="1" s="1"/>
  <c r="M150" i="1" s="1"/>
  <c r="N150" i="1" s="1"/>
  <c r="I150" i="1"/>
  <c r="H150" i="1"/>
  <c r="F150" i="1"/>
  <c r="Z149" i="1"/>
  <c r="W149" i="1"/>
  <c r="X149" i="1" s="1"/>
  <c r="U149" i="1"/>
  <c r="V149" i="1" s="1"/>
  <c r="Y149" i="1" s="1"/>
  <c r="P149" i="1" s="1"/>
  <c r="M149" i="1"/>
  <c r="N149" i="1" s="1"/>
  <c r="I149" i="1"/>
  <c r="H149" i="1"/>
  <c r="F149" i="1"/>
  <c r="J149" i="1" s="1"/>
  <c r="L149" i="1" s="1"/>
  <c r="Z148" i="1"/>
  <c r="W148" i="1"/>
  <c r="X148" i="1" s="1"/>
  <c r="Y148" i="1" s="1"/>
  <c r="U148" i="1"/>
  <c r="V148" i="1" s="1"/>
  <c r="P148" i="1"/>
  <c r="J148" i="1"/>
  <c r="L148" i="1" s="1"/>
  <c r="M148" i="1" s="1"/>
  <c r="N148" i="1" s="1"/>
  <c r="I148" i="1"/>
  <c r="H148" i="1"/>
  <c r="F148" i="1"/>
  <c r="Z147" i="1"/>
  <c r="W147" i="1"/>
  <c r="X147" i="1" s="1"/>
  <c r="V147" i="1"/>
  <c r="Y147" i="1" s="1"/>
  <c r="U147" i="1"/>
  <c r="P147" i="1"/>
  <c r="I147" i="1"/>
  <c r="H147" i="1"/>
  <c r="F147" i="1"/>
  <c r="J147" i="1" s="1"/>
  <c r="L147" i="1" s="1"/>
  <c r="M147" i="1" s="1"/>
  <c r="N147" i="1" s="1"/>
  <c r="Z146" i="1"/>
  <c r="X146" i="1"/>
  <c r="W146" i="1"/>
  <c r="U146" i="1"/>
  <c r="V146" i="1" s="1"/>
  <c r="Y146" i="1" s="1"/>
  <c r="P146" i="1" s="1"/>
  <c r="I146" i="1"/>
  <c r="H146" i="1"/>
  <c r="F146" i="1"/>
  <c r="J146" i="1" s="1"/>
  <c r="L146" i="1" s="1"/>
  <c r="M146" i="1" s="1"/>
  <c r="N146" i="1" s="1"/>
  <c r="Z145" i="1"/>
  <c r="W145" i="1"/>
  <c r="X145" i="1" s="1"/>
  <c r="V145" i="1"/>
  <c r="Y145" i="1" s="1"/>
  <c r="P145" i="1" s="1"/>
  <c r="U145" i="1"/>
  <c r="I145" i="1"/>
  <c r="H145" i="1"/>
  <c r="J145" i="1" s="1"/>
  <c r="L145" i="1" s="1"/>
  <c r="M145" i="1" s="1"/>
  <c r="N145" i="1" s="1"/>
  <c r="F145" i="1"/>
  <c r="Z144" i="1"/>
  <c r="X144" i="1"/>
  <c r="Y144" i="1" s="1"/>
  <c r="P144" i="1" s="1"/>
  <c r="W144" i="1"/>
  <c r="U144" i="1"/>
  <c r="V144" i="1" s="1"/>
  <c r="I144" i="1"/>
  <c r="H144" i="1"/>
  <c r="F144" i="1"/>
  <c r="J144" i="1" s="1"/>
  <c r="L144" i="1" s="1"/>
  <c r="M144" i="1" s="1"/>
  <c r="N144" i="1" s="1"/>
  <c r="Z143" i="1"/>
  <c r="W143" i="1"/>
  <c r="X143" i="1" s="1"/>
  <c r="U143" i="1"/>
  <c r="V143" i="1" s="1"/>
  <c r="I143" i="1"/>
  <c r="H143" i="1"/>
  <c r="J143" i="1" s="1"/>
  <c r="L143" i="1" s="1"/>
  <c r="M143" i="1" s="1"/>
  <c r="N143" i="1" s="1"/>
  <c r="F143" i="1"/>
  <c r="Z142" i="1"/>
  <c r="W142" i="1"/>
  <c r="X142" i="1" s="1"/>
  <c r="Y142" i="1" s="1"/>
  <c r="P142" i="1" s="1"/>
  <c r="U142" i="1"/>
  <c r="V142" i="1" s="1"/>
  <c r="M142" i="1"/>
  <c r="N142" i="1" s="1"/>
  <c r="I142" i="1"/>
  <c r="H142" i="1"/>
  <c r="F142" i="1"/>
  <c r="J142" i="1" s="1"/>
  <c r="L142" i="1" s="1"/>
  <c r="Z141" i="1"/>
  <c r="W141" i="1"/>
  <c r="X141" i="1" s="1"/>
  <c r="V141" i="1"/>
  <c r="U141" i="1"/>
  <c r="I141" i="1"/>
  <c r="H141" i="1"/>
  <c r="F141" i="1"/>
  <c r="J141" i="1" s="1"/>
  <c r="L141" i="1" s="1"/>
  <c r="M141" i="1" s="1"/>
  <c r="N141" i="1" s="1"/>
  <c r="Z140" i="1"/>
  <c r="X140" i="1"/>
  <c r="W140" i="1"/>
  <c r="U140" i="1"/>
  <c r="V140" i="1" s="1"/>
  <c r="Y140" i="1" s="1"/>
  <c r="P140" i="1"/>
  <c r="I140" i="1"/>
  <c r="H140" i="1"/>
  <c r="F140" i="1"/>
  <c r="J140" i="1" s="1"/>
  <c r="L140" i="1" s="1"/>
  <c r="M140" i="1" s="1"/>
  <c r="N140" i="1" s="1"/>
  <c r="Z139" i="1"/>
  <c r="W139" i="1"/>
  <c r="X139" i="1" s="1"/>
  <c r="V139" i="1"/>
  <c r="Y139" i="1" s="1"/>
  <c r="P139" i="1" s="1"/>
  <c r="U139" i="1"/>
  <c r="I139" i="1"/>
  <c r="H139" i="1"/>
  <c r="J139" i="1" s="1"/>
  <c r="L139" i="1" s="1"/>
  <c r="M139" i="1" s="1"/>
  <c r="N139" i="1" s="1"/>
  <c r="F139" i="1"/>
  <c r="Z138" i="1"/>
  <c r="W138" i="1"/>
  <c r="X138" i="1" s="1"/>
  <c r="U138" i="1"/>
  <c r="V138" i="1" s="1"/>
  <c r="Y138" i="1" s="1"/>
  <c r="P138" i="1" s="1"/>
  <c r="I138" i="1"/>
  <c r="H138" i="1"/>
  <c r="J138" i="1" s="1"/>
  <c r="L138" i="1" s="1"/>
  <c r="M138" i="1" s="1"/>
  <c r="N138" i="1" s="1"/>
  <c r="F138" i="1"/>
  <c r="Z137" i="1"/>
  <c r="W137" i="1"/>
  <c r="X137" i="1" s="1"/>
  <c r="U137" i="1"/>
  <c r="V137" i="1" s="1"/>
  <c r="Y137" i="1" s="1"/>
  <c r="P137" i="1" s="1"/>
  <c r="I137" i="1"/>
  <c r="H137" i="1"/>
  <c r="J137" i="1" s="1"/>
  <c r="L137" i="1" s="1"/>
  <c r="M137" i="1" s="1"/>
  <c r="N137" i="1" s="1"/>
  <c r="F137" i="1"/>
  <c r="Z136" i="1"/>
  <c r="W136" i="1"/>
  <c r="X136" i="1" s="1"/>
  <c r="V136" i="1"/>
  <c r="U136" i="1"/>
  <c r="I136" i="1"/>
  <c r="H136" i="1"/>
  <c r="F136" i="1"/>
  <c r="Z135" i="1"/>
  <c r="X135" i="1"/>
  <c r="Y135" i="1" s="1"/>
  <c r="P135" i="1" s="1"/>
  <c r="W135" i="1"/>
  <c r="V135" i="1"/>
  <c r="U135" i="1"/>
  <c r="I135" i="1"/>
  <c r="H135" i="1"/>
  <c r="F135" i="1"/>
  <c r="Z134" i="1"/>
  <c r="X134" i="1"/>
  <c r="W134" i="1"/>
  <c r="V134" i="1"/>
  <c r="Y134" i="1" s="1"/>
  <c r="P134" i="1" s="1"/>
  <c r="U134" i="1"/>
  <c r="L134" i="1"/>
  <c r="M134" i="1" s="1"/>
  <c r="N134" i="1" s="1"/>
  <c r="I134" i="1"/>
  <c r="H134" i="1"/>
  <c r="F134" i="1"/>
  <c r="J134" i="1" s="1"/>
  <c r="Z133" i="1"/>
  <c r="X133" i="1"/>
  <c r="W133" i="1"/>
  <c r="U133" i="1"/>
  <c r="V133" i="1" s="1"/>
  <c r="Y133" i="1" s="1"/>
  <c r="P133" i="1" s="1"/>
  <c r="I133" i="1"/>
  <c r="H133" i="1"/>
  <c r="J133" i="1" s="1"/>
  <c r="L133" i="1" s="1"/>
  <c r="M133" i="1" s="1"/>
  <c r="N133" i="1" s="1"/>
  <c r="F133" i="1"/>
  <c r="Z132" i="1"/>
  <c r="W132" i="1"/>
  <c r="X132" i="1" s="1"/>
  <c r="V132" i="1"/>
  <c r="Y132" i="1" s="1"/>
  <c r="P132" i="1" s="1"/>
  <c r="U132" i="1"/>
  <c r="I132" i="1"/>
  <c r="H132" i="1"/>
  <c r="F132" i="1"/>
  <c r="J132" i="1" s="1"/>
  <c r="L132" i="1" s="1"/>
  <c r="M132" i="1" s="1"/>
  <c r="N132" i="1" s="1"/>
  <c r="Z131" i="1"/>
  <c r="Y131" i="1"/>
  <c r="P131" i="1" s="1"/>
  <c r="X131" i="1"/>
  <c r="W131" i="1"/>
  <c r="U131" i="1"/>
  <c r="V131" i="1" s="1"/>
  <c r="I131" i="1"/>
  <c r="H131" i="1"/>
  <c r="F131" i="1"/>
  <c r="Z130" i="1"/>
  <c r="Y130" i="1"/>
  <c r="P130" i="1" s="1"/>
  <c r="W130" i="1"/>
  <c r="X130" i="1" s="1"/>
  <c r="V130" i="1"/>
  <c r="U130" i="1"/>
  <c r="I130" i="1"/>
  <c r="H130" i="1"/>
  <c r="F130" i="1"/>
  <c r="J130" i="1" s="1"/>
  <c r="L130" i="1" s="1"/>
  <c r="M130" i="1" s="1"/>
  <c r="N130" i="1" s="1"/>
  <c r="Z129" i="1"/>
  <c r="W129" i="1"/>
  <c r="X129" i="1" s="1"/>
  <c r="Y129" i="1" s="1"/>
  <c r="P129" i="1" s="1"/>
  <c r="V129" i="1"/>
  <c r="U129" i="1"/>
  <c r="I129" i="1"/>
  <c r="H129" i="1"/>
  <c r="F129" i="1"/>
  <c r="Z128" i="1"/>
  <c r="Y128" i="1"/>
  <c r="X128" i="1"/>
  <c r="W128" i="1"/>
  <c r="V128" i="1"/>
  <c r="U128" i="1"/>
  <c r="P128" i="1"/>
  <c r="L128" i="1"/>
  <c r="M128" i="1" s="1"/>
  <c r="N128" i="1" s="1"/>
  <c r="J128" i="1"/>
  <c r="I128" i="1"/>
  <c r="H128" i="1"/>
  <c r="F128" i="1"/>
  <c r="Z127" i="1"/>
  <c r="X127" i="1"/>
  <c r="W127" i="1"/>
  <c r="U127" i="1"/>
  <c r="V127" i="1" s="1"/>
  <c r="Y127" i="1" s="1"/>
  <c r="P127" i="1"/>
  <c r="L127" i="1"/>
  <c r="M127" i="1" s="1"/>
  <c r="N127" i="1" s="1"/>
  <c r="I127" i="1"/>
  <c r="H127" i="1"/>
  <c r="J127" i="1" s="1"/>
  <c r="F127" i="1"/>
  <c r="Z126" i="1"/>
  <c r="W126" i="1"/>
  <c r="X126" i="1" s="1"/>
  <c r="V126" i="1"/>
  <c r="Y126" i="1" s="1"/>
  <c r="P126" i="1" s="1"/>
  <c r="U126" i="1"/>
  <c r="J126" i="1"/>
  <c r="L126" i="1" s="1"/>
  <c r="M126" i="1" s="1"/>
  <c r="N126" i="1" s="1"/>
  <c r="I126" i="1"/>
  <c r="H126" i="1"/>
  <c r="F126" i="1"/>
  <c r="Z125" i="1"/>
  <c r="X125" i="1"/>
  <c r="W125" i="1"/>
  <c r="V125" i="1"/>
  <c r="Y125" i="1" s="1"/>
  <c r="P125" i="1" s="1"/>
  <c r="U125" i="1"/>
  <c r="I125" i="1"/>
  <c r="H125" i="1"/>
  <c r="F125" i="1"/>
  <c r="Z124" i="1"/>
  <c r="Y124" i="1"/>
  <c r="P124" i="1" s="1"/>
  <c r="W124" i="1"/>
  <c r="X124" i="1" s="1"/>
  <c r="V124" i="1"/>
  <c r="U124" i="1"/>
  <c r="I124" i="1"/>
  <c r="H124" i="1"/>
  <c r="F124" i="1"/>
  <c r="J124" i="1" s="1"/>
  <c r="L124" i="1" s="1"/>
  <c r="M124" i="1" s="1"/>
  <c r="N124" i="1" s="1"/>
  <c r="Z123" i="1"/>
  <c r="W123" i="1"/>
  <c r="X123" i="1" s="1"/>
  <c r="V123" i="1"/>
  <c r="U123" i="1"/>
  <c r="I123" i="1"/>
  <c r="H123" i="1"/>
  <c r="F123" i="1"/>
  <c r="Z122" i="1"/>
  <c r="W122" i="1"/>
  <c r="X122" i="1" s="1"/>
  <c r="V122" i="1"/>
  <c r="Y122" i="1" s="1"/>
  <c r="P122" i="1" s="1"/>
  <c r="U122" i="1"/>
  <c r="I122" i="1"/>
  <c r="H122" i="1"/>
  <c r="F122" i="1"/>
  <c r="J122" i="1" s="1"/>
  <c r="L122" i="1" s="1"/>
  <c r="M122" i="1" s="1"/>
  <c r="N122" i="1" s="1"/>
  <c r="Z121" i="1"/>
  <c r="X121" i="1"/>
  <c r="W121" i="1"/>
  <c r="U121" i="1"/>
  <c r="V121" i="1" s="1"/>
  <c r="Y121" i="1" s="1"/>
  <c r="P121" i="1" s="1"/>
  <c r="I121" i="1"/>
  <c r="J121" i="1" s="1"/>
  <c r="L121" i="1" s="1"/>
  <c r="M121" i="1" s="1"/>
  <c r="N121" i="1" s="1"/>
  <c r="H121" i="1"/>
  <c r="F121" i="1"/>
  <c r="Z120" i="1"/>
  <c r="W120" i="1"/>
  <c r="X120" i="1" s="1"/>
  <c r="U120" i="1"/>
  <c r="V120" i="1" s="1"/>
  <c r="I120" i="1"/>
  <c r="H120" i="1"/>
  <c r="J120" i="1" s="1"/>
  <c r="L120" i="1" s="1"/>
  <c r="M120" i="1" s="1"/>
  <c r="N120" i="1" s="1"/>
  <c r="F120" i="1"/>
  <c r="Z119" i="1"/>
  <c r="W119" i="1"/>
  <c r="X119" i="1" s="1"/>
  <c r="V119" i="1"/>
  <c r="Y119" i="1" s="1"/>
  <c r="U119" i="1"/>
  <c r="P119" i="1"/>
  <c r="N119" i="1"/>
  <c r="J119" i="1"/>
  <c r="L119" i="1" s="1"/>
  <c r="M119" i="1" s="1"/>
  <c r="I119" i="1"/>
  <c r="H119" i="1"/>
  <c r="F119" i="1"/>
  <c r="Z118" i="1"/>
  <c r="X118" i="1"/>
  <c r="W118" i="1"/>
  <c r="U118" i="1"/>
  <c r="V118" i="1" s="1"/>
  <c r="Y118" i="1" s="1"/>
  <c r="P118" i="1" s="1"/>
  <c r="I118" i="1"/>
  <c r="J118" i="1" s="1"/>
  <c r="L118" i="1" s="1"/>
  <c r="M118" i="1" s="1"/>
  <c r="N118" i="1" s="1"/>
  <c r="H118" i="1"/>
  <c r="F118" i="1"/>
  <c r="Z117" i="1"/>
  <c r="W117" i="1"/>
  <c r="X117" i="1" s="1"/>
  <c r="U117" i="1"/>
  <c r="V117" i="1" s="1"/>
  <c r="I117" i="1"/>
  <c r="H117" i="1"/>
  <c r="J117" i="1" s="1"/>
  <c r="L117" i="1" s="1"/>
  <c r="M117" i="1" s="1"/>
  <c r="N117" i="1" s="1"/>
  <c r="F117" i="1"/>
  <c r="Z116" i="1"/>
  <c r="W116" i="1"/>
  <c r="X116" i="1" s="1"/>
  <c r="V116" i="1"/>
  <c r="Y116" i="1" s="1"/>
  <c r="P116" i="1" s="1"/>
  <c r="U116" i="1"/>
  <c r="I116" i="1"/>
  <c r="H116" i="1"/>
  <c r="J116" i="1" s="1"/>
  <c r="L116" i="1" s="1"/>
  <c r="M116" i="1" s="1"/>
  <c r="N116" i="1" s="1"/>
  <c r="F116" i="1"/>
  <c r="Z115" i="1"/>
  <c r="X115" i="1"/>
  <c r="W115" i="1"/>
  <c r="V115" i="1"/>
  <c r="Y115" i="1" s="1"/>
  <c r="P115" i="1" s="1"/>
  <c r="U115" i="1"/>
  <c r="J115" i="1"/>
  <c r="L115" i="1" s="1"/>
  <c r="M115" i="1" s="1"/>
  <c r="N115" i="1" s="1"/>
  <c r="I115" i="1"/>
  <c r="H115" i="1"/>
  <c r="F115" i="1"/>
  <c r="Z114" i="1"/>
  <c r="W114" i="1"/>
  <c r="X114" i="1" s="1"/>
  <c r="U114" i="1"/>
  <c r="V114" i="1" s="1"/>
  <c r="I114" i="1"/>
  <c r="H114" i="1"/>
  <c r="J114" i="1" s="1"/>
  <c r="L114" i="1" s="1"/>
  <c r="M114" i="1" s="1"/>
  <c r="N114" i="1" s="1"/>
  <c r="F114" i="1"/>
  <c r="Z113" i="1"/>
  <c r="Y113" i="1"/>
  <c r="P113" i="1" s="1"/>
  <c r="W113" i="1"/>
  <c r="X113" i="1" s="1"/>
  <c r="V113" i="1"/>
  <c r="U113" i="1"/>
  <c r="I113" i="1"/>
  <c r="H113" i="1"/>
  <c r="F113" i="1"/>
  <c r="Z112" i="1"/>
  <c r="X112" i="1"/>
  <c r="W112" i="1"/>
  <c r="U112" i="1"/>
  <c r="V112" i="1" s="1"/>
  <c r="Y112" i="1" s="1"/>
  <c r="P112" i="1" s="1"/>
  <c r="I112" i="1"/>
  <c r="H112" i="1"/>
  <c r="F112" i="1"/>
  <c r="J112" i="1" s="1"/>
  <c r="L112" i="1" s="1"/>
  <c r="M112" i="1" s="1"/>
  <c r="N112" i="1" s="1"/>
  <c r="Z111" i="1"/>
  <c r="X111" i="1"/>
  <c r="W111" i="1"/>
  <c r="U111" i="1"/>
  <c r="V111" i="1" s="1"/>
  <c r="I111" i="1"/>
  <c r="H111" i="1"/>
  <c r="J111" i="1" s="1"/>
  <c r="L111" i="1" s="1"/>
  <c r="M111" i="1" s="1"/>
  <c r="N111" i="1" s="1"/>
  <c r="F111" i="1"/>
  <c r="Z110" i="1"/>
  <c r="Y110" i="1"/>
  <c r="P110" i="1" s="1"/>
  <c r="W110" i="1"/>
  <c r="X110" i="1" s="1"/>
  <c r="V110" i="1"/>
  <c r="U110" i="1"/>
  <c r="I110" i="1"/>
  <c r="H110" i="1"/>
  <c r="F110" i="1"/>
  <c r="J110" i="1" s="1"/>
  <c r="L110" i="1" s="1"/>
  <c r="M110" i="1" s="1"/>
  <c r="N110" i="1" s="1"/>
  <c r="Z109" i="1"/>
  <c r="X109" i="1"/>
  <c r="Y109" i="1" s="1"/>
  <c r="P109" i="1" s="1"/>
  <c r="W109" i="1"/>
  <c r="V109" i="1"/>
  <c r="U109" i="1"/>
  <c r="I109" i="1"/>
  <c r="H109" i="1"/>
  <c r="F109" i="1"/>
  <c r="J109" i="1" s="1"/>
  <c r="L109" i="1" s="1"/>
  <c r="M109" i="1" s="1"/>
  <c r="N109" i="1" s="1"/>
  <c r="Z108" i="1"/>
  <c r="W108" i="1"/>
  <c r="X108" i="1" s="1"/>
  <c r="U108" i="1"/>
  <c r="V108" i="1" s="1"/>
  <c r="I108" i="1"/>
  <c r="H108" i="1"/>
  <c r="F108" i="1"/>
  <c r="Z107" i="1"/>
  <c r="Y107" i="1"/>
  <c r="P107" i="1" s="1"/>
  <c r="W107" i="1"/>
  <c r="X107" i="1" s="1"/>
  <c r="V107" i="1"/>
  <c r="U107" i="1"/>
  <c r="I107" i="1"/>
  <c r="H107" i="1"/>
  <c r="F107" i="1"/>
  <c r="J107" i="1" s="1"/>
  <c r="L107" i="1" s="1"/>
  <c r="M107" i="1" s="1"/>
  <c r="N107" i="1" s="1"/>
  <c r="Z106" i="1"/>
  <c r="X106" i="1"/>
  <c r="W106" i="1"/>
  <c r="V106" i="1"/>
  <c r="Y106" i="1" s="1"/>
  <c r="P106" i="1" s="1"/>
  <c r="U106" i="1"/>
  <c r="I106" i="1"/>
  <c r="H106" i="1"/>
  <c r="F106" i="1"/>
  <c r="J106" i="1" s="1"/>
  <c r="L106" i="1" s="1"/>
  <c r="M106" i="1" s="1"/>
  <c r="N106" i="1" s="1"/>
  <c r="Z105" i="1"/>
  <c r="X105" i="1"/>
  <c r="W105" i="1"/>
  <c r="U105" i="1"/>
  <c r="V105" i="1" s="1"/>
  <c r="I105" i="1"/>
  <c r="H105" i="1"/>
  <c r="J105" i="1" s="1"/>
  <c r="L105" i="1" s="1"/>
  <c r="M105" i="1" s="1"/>
  <c r="N105" i="1" s="1"/>
  <c r="F105" i="1"/>
  <c r="Z104" i="1"/>
  <c r="W104" i="1"/>
  <c r="X104" i="1" s="1"/>
  <c r="V104" i="1"/>
  <c r="U104" i="1"/>
  <c r="I104" i="1"/>
  <c r="H104" i="1"/>
  <c r="F104" i="1"/>
  <c r="J104" i="1" s="1"/>
  <c r="L104" i="1" s="1"/>
  <c r="M104" i="1" s="1"/>
  <c r="N104" i="1" s="1"/>
  <c r="Z103" i="1"/>
  <c r="X103" i="1"/>
  <c r="W103" i="1"/>
  <c r="V103" i="1"/>
  <c r="Y103" i="1" s="1"/>
  <c r="P103" i="1" s="1"/>
  <c r="U103" i="1"/>
  <c r="M103" i="1"/>
  <c r="N103" i="1" s="1"/>
  <c r="I103" i="1"/>
  <c r="H103" i="1"/>
  <c r="F103" i="1"/>
  <c r="J103" i="1" s="1"/>
  <c r="L103" i="1" s="1"/>
  <c r="Z102" i="1"/>
  <c r="W102" i="1"/>
  <c r="X102" i="1" s="1"/>
  <c r="U102" i="1"/>
  <c r="V102" i="1" s="1"/>
  <c r="Y102" i="1" s="1"/>
  <c r="P102" i="1" s="1"/>
  <c r="I102" i="1"/>
  <c r="H102" i="1"/>
  <c r="F102" i="1"/>
  <c r="Z101" i="1"/>
  <c r="Y101" i="1"/>
  <c r="W101" i="1"/>
  <c r="X101" i="1" s="1"/>
  <c r="V101" i="1"/>
  <c r="U101" i="1"/>
  <c r="P101" i="1"/>
  <c r="J101" i="1"/>
  <c r="L101" i="1" s="1"/>
  <c r="M101" i="1" s="1"/>
  <c r="N101" i="1" s="1"/>
  <c r="I101" i="1"/>
  <c r="H101" i="1"/>
  <c r="F101" i="1"/>
  <c r="Z100" i="1"/>
  <c r="X100" i="1"/>
  <c r="W100" i="1"/>
  <c r="U100" i="1"/>
  <c r="V100" i="1" s="1"/>
  <c r="Y100" i="1" s="1"/>
  <c r="P100" i="1" s="1"/>
  <c r="I100" i="1"/>
  <c r="J100" i="1" s="1"/>
  <c r="L100" i="1" s="1"/>
  <c r="M100" i="1" s="1"/>
  <c r="N100" i="1" s="1"/>
  <c r="H100" i="1"/>
  <c r="F100" i="1"/>
  <c r="Z99" i="1"/>
  <c r="X99" i="1"/>
  <c r="W99" i="1"/>
  <c r="U99" i="1"/>
  <c r="V99" i="1" s="1"/>
  <c r="L99" i="1"/>
  <c r="M99" i="1" s="1"/>
  <c r="N99" i="1" s="1"/>
  <c r="I99" i="1"/>
  <c r="H99" i="1"/>
  <c r="J99" i="1" s="1"/>
  <c r="F99" i="1"/>
  <c r="Z98" i="1"/>
  <c r="W98" i="1"/>
  <c r="X98" i="1" s="1"/>
  <c r="V98" i="1"/>
  <c r="Y98" i="1" s="1"/>
  <c r="P98" i="1" s="1"/>
  <c r="U98" i="1"/>
  <c r="I98" i="1"/>
  <c r="H98" i="1"/>
  <c r="J98" i="1" s="1"/>
  <c r="L98" i="1" s="1"/>
  <c r="M98" i="1" s="1"/>
  <c r="N98" i="1" s="1"/>
  <c r="F98" i="1"/>
  <c r="Z97" i="1"/>
  <c r="X97" i="1"/>
  <c r="W97" i="1"/>
  <c r="V97" i="1"/>
  <c r="Y97" i="1" s="1"/>
  <c r="P97" i="1" s="1"/>
  <c r="U97" i="1"/>
  <c r="I97" i="1"/>
  <c r="H97" i="1"/>
  <c r="F97" i="1"/>
  <c r="J97" i="1" s="1"/>
  <c r="L97" i="1" s="1"/>
  <c r="M97" i="1" s="1"/>
  <c r="N97" i="1" s="1"/>
  <c r="Z96" i="1"/>
  <c r="W96" i="1"/>
  <c r="X96" i="1" s="1"/>
  <c r="U96" i="1"/>
  <c r="V96" i="1" s="1"/>
  <c r="Y96" i="1" s="1"/>
  <c r="P96" i="1" s="1"/>
  <c r="I96" i="1"/>
  <c r="H96" i="1"/>
  <c r="J96" i="1" s="1"/>
  <c r="L96" i="1" s="1"/>
  <c r="M96" i="1" s="1"/>
  <c r="N96" i="1" s="1"/>
  <c r="F96" i="1"/>
  <c r="Z95" i="1"/>
  <c r="Y95" i="1"/>
  <c r="P95" i="1" s="1"/>
  <c r="W95" i="1"/>
  <c r="X95" i="1" s="1"/>
  <c r="V95" i="1"/>
  <c r="U95" i="1"/>
  <c r="J95" i="1"/>
  <c r="L95" i="1" s="1"/>
  <c r="M95" i="1" s="1"/>
  <c r="N95" i="1" s="1"/>
  <c r="I95" i="1"/>
  <c r="H95" i="1"/>
  <c r="F95" i="1"/>
  <c r="Z94" i="1"/>
  <c r="X94" i="1"/>
  <c r="W94" i="1"/>
  <c r="V94" i="1"/>
  <c r="Y94" i="1" s="1"/>
  <c r="P94" i="1" s="1"/>
  <c r="U94" i="1"/>
  <c r="I94" i="1"/>
  <c r="J94" i="1" s="1"/>
  <c r="L94" i="1" s="1"/>
  <c r="M94" i="1" s="1"/>
  <c r="N94" i="1" s="1"/>
  <c r="H94" i="1"/>
  <c r="F94" i="1"/>
  <c r="Z93" i="1"/>
  <c r="W93" i="1"/>
  <c r="X93" i="1" s="1"/>
  <c r="V93" i="1"/>
  <c r="U93" i="1"/>
  <c r="I93" i="1"/>
  <c r="H93" i="1"/>
  <c r="F93" i="1"/>
  <c r="Z92" i="1"/>
  <c r="W92" i="1"/>
  <c r="X92" i="1" s="1"/>
  <c r="V92" i="1"/>
  <c r="Y92" i="1" s="1"/>
  <c r="P92" i="1" s="1"/>
  <c r="U92" i="1"/>
  <c r="I92" i="1"/>
  <c r="H92" i="1"/>
  <c r="F92" i="1"/>
  <c r="J92" i="1" s="1"/>
  <c r="L92" i="1" s="1"/>
  <c r="M92" i="1" s="1"/>
  <c r="N92" i="1" s="1"/>
  <c r="Z91" i="1"/>
  <c r="X91" i="1"/>
  <c r="W91" i="1"/>
  <c r="V91" i="1"/>
  <c r="Y91" i="1" s="1"/>
  <c r="P91" i="1" s="1"/>
  <c r="U91" i="1"/>
  <c r="I91" i="1"/>
  <c r="H91" i="1"/>
  <c r="F91" i="1"/>
  <c r="J91" i="1" s="1"/>
  <c r="L91" i="1" s="1"/>
  <c r="M91" i="1" s="1"/>
  <c r="N91" i="1" s="1"/>
  <c r="Z90" i="1"/>
  <c r="W90" i="1"/>
  <c r="X90" i="1" s="1"/>
  <c r="U90" i="1"/>
  <c r="V90" i="1" s="1"/>
  <c r="Y90" i="1" s="1"/>
  <c r="P90" i="1"/>
  <c r="I90" i="1"/>
  <c r="J90" i="1" s="1"/>
  <c r="L90" i="1" s="1"/>
  <c r="M90" i="1" s="1"/>
  <c r="N90" i="1" s="1"/>
  <c r="H90" i="1"/>
  <c r="F90" i="1"/>
  <c r="Z89" i="1"/>
  <c r="W89" i="1"/>
  <c r="X89" i="1" s="1"/>
  <c r="V89" i="1"/>
  <c r="Y89" i="1" s="1"/>
  <c r="P89" i="1" s="1"/>
  <c r="U89" i="1"/>
  <c r="I89" i="1"/>
  <c r="H89" i="1"/>
  <c r="J89" i="1" s="1"/>
  <c r="L89" i="1" s="1"/>
  <c r="M89" i="1" s="1"/>
  <c r="N89" i="1" s="1"/>
  <c r="F89" i="1"/>
  <c r="Z88" i="1"/>
  <c r="X88" i="1"/>
  <c r="W88" i="1"/>
  <c r="V88" i="1"/>
  <c r="Y88" i="1" s="1"/>
  <c r="P88" i="1" s="1"/>
  <c r="U88" i="1"/>
  <c r="I88" i="1"/>
  <c r="J88" i="1" s="1"/>
  <c r="L88" i="1" s="1"/>
  <c r="M88" i="1" s="1"/>
  <c r="N88" i="1" s="1"/>
  <c r="H88" i="1"/>
  <c r="F88" i="1"/>
  <c r="Z87" i="1"/>
  <c r="W87" i="1"/>
  <c r="X87" i="1" s="1"/>
  <c r="V87" i="1"/>
  <c r="U87" i="1"/>
  <c r="L87" i="1"/>
  <c r="M87" i="1" s="1"/>
  <c r="N87" i="1" s="1"/>
  <c r="I87" i="1"/>
  <c r="H87" i="1"/>
  <c r="J87" i="1" s="1"/>
  <c r="F87" i="1"/>
  <c r="Z86" i="1"/>
  <c r="W86" i="1"/>
  <c r="X86" i="1" s="1"/>
  <c r="V86" i="1"/>
  <c r="U86" i="1"/>
  <c r="J86" i="1"/>
  <c r="L86" i="1" s="1"/>
  <c r="M86" i="1" s="1"/>
  <c r="N86" i="1" s="1"/>
  <c r="I86" i="1"/>
  <c r="H86" i="1"/>
  <c r="F86" i="1"/>
  <c r="Z85" i="1"/>
  <c r="X85" i="1"/>
  <c r="W85" i="1"/>
  <c r="U85" i="1"/>
  <c r="V85" i="1" s="1"/>
  <c r="Y85" i="1" s="1"/>
  <c r="P85" i="1" s="1"/>
  <c r="J85" i="1"/>
  <c r="L85" i="1" s="1"/>
  <c r="M85" i="1" s="1"/>
  <c r="N85" i="1" s="1"/>
  <c r="I85" i="1"/>
  <c r="H85" i="1"/>
  <c r="F85" i="1"/>
  <c r="Z84" i="1"/>
  <c r="W84" i="1"/>
  <c r="X84" i="1" s="1"/>
  <c r="U84" i="1"/>
  <c r="V84" i="1" s="1"/>
  <c r="I84" i="1"/>
  <c r="J84" i="1" s="1"/>
  <c r="L84" i="1" s="1"/>
  <c r="M84" i="1" s="1"/>
  <c r="N84" i="1" s="1"/>
  <c r="H84" i="1"/>
  <c r="F84" i="1"/>
  <c r="Z83" i="1"/>
  <c r="W83" i="1"/>
  <c r="X83" i="1" s="1"/>
  <c r="V83" i="1"/>
  <c r="U83" i="1"/>
  <c r="J83" i="1"/>
  <c r="L83" i="1" s="1"/>
  <c r="M83" i="1" s="1"/>
  <c r="N83" i="1" s="1"/>
  <c r="I83" i="1"/>
  <c r="H83" i="1"/>
  <c r="F83" i="1"/>
  <c r="Z82" i="1"/>
  <c r="X82" i="1"/>
  <c r="W82" i="1"/>
  <c r="U82" i="1"/>
  <c r="V82" i="1" s="1"/>
  <c r="Y82" i="1" s="1"/>
  <c r="P82" i="1" s="1"/>
  <c r="J82" i="1"/>
  <c r="L82" i="1" s="1"/>
  <c r="M82" i="1" s="1"/>
  <c r="N82" i="1" s="1"/>
  <c r="I82" i="1"/>
  <c r="H82" i="1"/>
  <c r="F82" i="1"/>
  <c r="Z81" i="1"/>
  <c r="W81" i="1"/>
  <c r="X81" i="1" s="1"/>
  <c r="U81" i="1"/>
  <c r="V81" i="1" s="1"/>
  <c r="Y81" i="1" s="1"/>
  <c r="P81" i="1" s="1"/>
  <c r="J81" i="1"/>
  <c r="L81" i="1" s="1"/>
  <c r="M81" i="1" s="1"/>
  <c r="N81" i="1" s="1"/>
  <c r="I81" i="1"/>
  <c r="H81" i="1"/>
  <c r="F81" i="1"/>
  <c r="Z80" i="1"/>
  <c r="W80" i="1"/>
  <c r="X80" i="1" s="1"/>
  <c r="V80" i="1"/>
  <c r="Y80" i="1" s="1"/>
  <c r="P80" i="1" s="1"/>
  <c r="U80" i="1"/>
  <c r="I80" i="1"/>
  <c r="H80" i="1"/>
  <c r="F80" i="1"/>
  <c r="Z79" i="1"/>
  <c r="X79" i="1"/>
  <c r="W79" i="1"/>
  <c r="V79" i="1"/>
  <c r="Y79" i="1" s="1"/>
  <c r="P79" i="1" s="1"/>
  <c r="U79" i="1"/>
  <c r="N79" i="1"/>
  <c r="I79" i="1"/>
  <c r="H79" i="1"/>
  <c r="F79" i="1"/>
  <c r="J79" i="1" s="1"/>
  <c r="L79" i="1" s="1"/>
  <c r="M79" i="1" s="1"/>
  <c r="Z78" i="1"/>
  <c r="W78" i="1"/>
  <c r="X78" i="1" s="1"/>
  <c r="U78" i="1"/>
  <c r="V78" i="1" s="1"/>
  <c r="I78" i="1"/>
  <c r="H78" i="1"/>
  <c r="J78" i="1" s="1"/>
  <c r="L78" i="1" s="1"/>
  <c r="M78" i="1" s="1"/>
  <c r="N78" i="1" s="1"/>
  <c r="F78" i="1"/>
  <c r="Z77" i="1"/>
  <c r="Y77" i="1"/>
  <c r="X77" i="1"/>
  <c r="W77" i="1"/>
  <c r="V77" i="1"/>
  <c r="U77" i="1"/>
  <c r="P77" i="1"/>
  <c r="I77" i="1"/>
  <c r="H77" i="1"/>
  <c r="F77" i="1"/>
  <c r="J77" i="1" s="1"/>
  <c r="L77" i="1" s="1"/>
  <c r="M77" i="1" s="1"/>
  <c r="N77" i="1" s="1"/>
  <c r="Z76" i="1"/>
  <c r="Y76" i="1"/>
  <c r="P76" i="1" s="1"/>
  <c r="X76" i="1"/>
  <c r="W76" i="1"/>
  <c r="V76" i="1"/>
  <c r="U76" i="1"/>
  <c r="I76" i="1"/>
  <c r="H76" i="1"/>
  <c r="F76" i="1"/>
  <c r="J76" i="1" s="1"/>
  <c r="L76" i="1" s="1"/>
  <c r="M76" i="1" s="1"/>
  <c r="N76" i="1" s="1"/>
  <c r="Z75" i="1"/>
  <c r="X75" i="1"/>
  <c r="W75" i="1"/>
  <c r="V75" i="1"/>
  <c r="U75" i="1"/>
  <c r="J75" i="1"/>
  <c r="L75" i="1" s="1"/>
  <c r="M75" i="1" s="1"/>
  <c r="N75" i="1" s="1"/>
  <c r="I75" i="1"/>
  <c r="H75" i="1"/>
  <c r="F75" i="1"/>
  <c r="Z74" i="1"/>
  <c r="X74" i="1"/>
  <c r="Y74" i="1" s="1"/>
  <c r="P74" i="1" s="1"/>
  <c r="W74" i="1"/>
  <c r="V74" i="1"/>
  <c r="U74" i="1"/>
  <c r="J74" i="1"/>
  <c r="L74" i="1" s="1"/>
  <c r="M74" i="1" s="1"/>
  <c r="N74" i="1" s="1"/>
  <c r="I74" i="1"/>
  <c r="H74" i="1"/>
  <c r="F74" i="1"/>
  <c r="Z73" i="1"/>
  <c r="X73" i="1"/>
  <c r="W73" i="1"/>
  <c r="U73" i="1"/>
  <c r="V73" i="1" s="1"/>
  <c r="Y73" i="1" s="1"/>
  <c r="P73" i="1" s="1"/>
  <c r="J73" i="1"/>
  <c r="L73" i="1" s="1"/>
  <c r="M73" i="1" s="1"/>
  <c r="N73" i="1" s="1"/>
  <c r="I73" i="1"/>
  <c r="H73" i="1"/>
  <c r="F73" i="1"/>
  <c r="Z72" i="1"/>
  <c r="X72" i="1"/>
  <c r="W72" i="1"/>
  <c r="U72" i="1"/>
  <c r="V72" i="1" s="1"/>
  <c r="Y72" i="1" s="1"/>
  <c r="P72" i="1" s="1"/>
  <c r="J72" i="1"/>
  <c r="L72" i="1" s="1"/>
  <c r="M72" i="1" s="1"/>
  <c r="N72" i="1" s="1"/>
  <c r="I72" i="1"/>
  <c r="H72" i="1"/>
  <c r="F72" i="1"/>
  <c r="Z71" i="1"/>
  <c r="W71" i="1"/>
  <c r="X71" i="1" s="1"/>
  <c r="U71" i="1"/>
  <c r="V71" i="1" s="1"/>
  <c r="Y71" i="1" s="1"/>
  <c r="P71" i="1" s="1"/>
  <c r="J71" i="1"/>
  <c r="L71" i="1" s="1"/>
  <c r="M71" i="1" s="1"/>
  <c r="N71" i="1" s="1"/>
  <c r="I71" i="1"/>
  <c r="H71" i="1"/>
  <c r="F71" i="1"/>
  <c r="Z70" i="1"/>
  <c r="W70" i="1"/>
  <c r="X70" i="1" s="1"/>
  <c r="U70" i="1"/>
  <c r="V70" i="1" s="1"/>
  <c r="Y70" i="1" s="1"/>
  <c r="P70" i="1" s="1"/>
  <c r="I70" i="1"/>
  <c r="J70" i="1" s="1"/>
  <c r="L70" i="1" s="1"/>
  <c r="M70" i="1" s="1"/>
  <c r="N70" i="1" s="1"/>
  <c r="H70" i="1"/>
  <c r="F70" i="1"/>
  <c r="Z69" i="1"/>
  <c r="W69" i="1"/>
  <c r="X69" i="1" s="1"/>
  <c r="V69" i="1"/>
  <c r="U69" i="1"/>
  <c r="J69" i="1"/>
  <c r="L69" i="1" s="1"/>
  <c r="M69" i="1" s="1"/>
  <c r="N69" i="1" s="1"/>
  <c r="I69" i="1"/>
  <c r="H69" i="1"/>
  <c r="F69" i="1"/>
  <c r="Z68" i="1"/>
  <c r="W68" i="1"/>
  <c r="X68" i="1" s="1"/>
  <c r="Y68" i="1" s="1"/>
  <c r="P68" i="1" s="1"/>
  <c r="V68" i="1"/>
  <c r="U68" i="1"/>
  <c r="I68" i="1"/>
  <c r="H68" i="1"/>
  <c r="F68" i="1"/>
  <c r="Z67" i="1"/>
  <c r="X67" i="1"/>
  <c r="W67" i="1"/>
  <c r="U67" i="1"/>
  <c r="V67" i="1" s="1"/>
  <c r="Y67" i="1" s="1"/>
  <c r="P67" i="1" s="1"/>
  <c r="I67" i="1"/>
  <c r="J67" i="1" s="1"/>
  <c r="L67" i="1" s="1"/>
  <c r="M67" i="1" s="1"/>
  <c r="N67" i="1" s="1"/>
  <c r="H67" i="1"/>
  <c r="F67" i="1"/>
  <c r="Z66" i="1"/>
  <c r="W66" i="1"/>
  <c r="X66" i="1" s="1"/>
  <c r="V66" i="1"/>
  <c r="U66" i="1"/>
  <c r="I66" i="1"/>
  <c r="H66" i="1"/>
  <c r="J66" i="1" s="1"/>
  <c r="L66" i="1" s="1"/>
  <c r="M66" i="1" s="1"/>
  <c r="N66" i="1" s="1"/>
  <c r="F66" i="1"/>
  <c r="Z65" i="1"/>
  <c r="W65" i="1"/>
  <c r="X65" i="1" s="1"/>
  <c r="Y65" i="1" s="1"/>
  <c r="P65" i="1" s="1"/>
  <c r="V65" i="1"/>
  <c r="U65" i="1"/>
  <c r="J65" i="1"/>
  <c r="L65" i="1" s="1"/>
  <c r="M65" i="1" s="1"/>
  <c r="N65" i="1" s="1"/>
  <c r="I65" i="1"/>
  <c r="H65" i="1"/>
  <c r="F65" i="1"/>
  <c r="Z64" i="1"/>
  <c r="X64" i="1"/>
  <c r="W64" i="1"/>
  <c r="U64" i="1"/>
  <c r="V64" i="1" s="1"/>
  <c r="Y64" i="1" s="1"/>
  <c r="P64" i="1" s="1"/>
  <c r="I64" i="1"/>
  <c r="H64" i="1"/>
  <c r="F64" i="1"/>
  <c r="J64" i="1" s="1"/>
  <c r="L64" i="1" s="1"/>
  <c r="M64" i="1" s="1"/>
  <c r="N64" i="1" s="1"/>
  <c r="Z63" i="1"/>
  <c r="W63" i="1"/>
  <c r="X63" i="1" s="1"/>
  <c r="U63" i="1"/>
  <c r="V63" i="1" s="1"/>
  <c r="Y63" i="1" s="1"/>
  <c r="P63" i="1" s="1"/>
  <c r="J63" i="1"/>
  <c r="L63" i="1" s="1"/>
  <c r="M63" i="1" s="1"/>
  <c r="N63" i="1" s="1"/>
  <c r="I63" i="1"/>
  <c r="H63" i="1"/>
  <c r="F63" i="1"/>
  <c r="Z62" i="1"/>
  <c r="W62" i="1"/>
  <c r="X62" i="1" s="1"/>
  <c r="V62" i="1"/>
  <c r="U62" i="1"/>
  <c r="L62" i="1"/>
  <c r="M62" i="1" s="1"/>
  <c r="N62" i="1" s="1"/>
  <c r="J62" i="1"/>
  <c r="I62" i="1"/>
  <c r="H62" i="1"/>
  <c r="F62" i="1"/>
  <c r="Z61" i="1"/>
  <c r="Y61" i="1"/>
  <c r="P61" i="1" s="1"/>
  <c r="X61" i="1"/>
  <c r="W61" i="1"/>
  <c r="V61" i="1"/>
  <c r="U61" i="1"/>
  <c r="I61" i="1"/>
  <c r="H61" i="1"/>
  <c r="F61" i="1"/>
  <c r="J61" i="1" s="1"/>
  <c r="L61" i="1" s="1"/>
  <c r="M61" i="1" s="1"/>
  <c r="N61" i="1" s="1"/>
  <c r="Z60" i="1"/>
  <c r="W60" i="1"/>
  <c r="X60" i="1" s="1"/>
  <c r="V60" i="1"/>
  <c r="U60" i="1"/>
  <c r="I60" i="1"/>
  <c r="H60" i="1"/>
  <c r="J60" i="1" s="1"/>
  <c r="L60" i="1" s="1"/>
  <c r="M60" i="1" s="1"/>
  <c r="N60" i="1" s="1"/>
  <c r="F60" i="1"/>
  <c r="Z59" i="1"/>
  <c r="W59" i="1"/>
  <c r="X59" i="1" s="1"/>
  <c r="Y59" i="1" s="1"/>
  <c r="P59" i="1" s="1"/>
  <c r="V59" i="1"/>
  <c r="U59" i="1"/>
  <c r="I59" i="1"/>
  <c r="H59" i="1"/>
  <c r="F59" i="1"/>
  <c r="J59" i="1" s="1"/>
  <c r="L59" i="1" s="1"/>
  <c r="M59" i="1" s="1"/>
  <c r="N59" i="1" s="1"/>
  <c r="Z58" i="1"/>
  <c r="W58" i="1"/>
  <c r="X58" i="1" s="1"/>
  <c r="Y58" i="1" s="1"/>
  <c r="P58" i="1" s="1"/>
  <c r="V58" i="1"/>
  <c r="U58" i="1"/>
  <c r="I58" i="1"/>
  <c r="H58" i="1"/>
  <c r="F58" i="1"/>
  <c r="J58" i="1" s="1"/>
  <c r="L58" i="1" s="1"/>
  <c r="M58" i="1" s="1"/>
  <c r="N58" i="1" s="1"/>
  <c r="Z57" i="1"/>
  <c r="W57" i="1"/>
  <c r="X57" i="1" s="1"/>
  <c r="Y57" i="1" s="1"/>
  <c r="P57" i="1" s="1"/>
  <c r="V57" i="1"/>
  <c r="U57" i="1"/>
  <c r="I57" i="1"/>
  <c r="H57" i="1"/>
  <c r="F57" i="1"/>
  <c r="J57" i="1" s="1"/>
  <c r="L57" i="1" s="1"/>
  <c r="M57" i="1" s="1"/>
  <c r="N57" i="1" s="1"/>
  <c r="Z56" i="1"/>
  <c r="W56" i="1"/>
  <c r="X56" i="1" s="1"/>
  <c r="Y56" i="1" s="1"/>
  <c r="P56" i="1" s="1"/>
  <c r="V56" i="1"/>
  <c r="U56" i="1"/>
  <c r="I56" i="1"/>
  <c r="H56" i="1"/>
  <c r="J56" i="1" s="1"/>
  <c r="L56" i="1" s="1"/>
  <c r="M56" i="1" s="1"/>
  <c r="N56" i="1" s="1"/>
  <c r="F56" i="1"/>
  <c r="Z55" i="1"/>
  <c r="Y55" i="1"/>
  <c r="P55" i="1" s="1"/>
  <c r="X55" i="1"/>
  <c r="W55" i="1"/>
  <c r="V55" i="1"/>
  <c r="U55" i="1"/>
  <c r="J55" i="1"/>
  <c r="L55" i="1" s="1"/>
  <c r="M55" i="1" s="1"/>
  <c r="N55" i="1" s="1"/>
  <c r="I55" i="1"/>
  <c r="H55" i="1"/>
  <c r="F55" i="1"/>
  <c r="Z54" i="1"/>
  <c r="W54" i="1"/>
  <c r="X54" i="1" s="1"/>
  <c r="V54" i="1"/>
  <c r="U54" i="1"/>
  <c r="I54" i="1"/>
  <c r="H54" i="1"/>
  <c r="J54" i="1" s="1"/>
  <c r="L54" i="1" s="1"/>
  <c r="M54" i="1" s="1"/>
  <c r="N54" i="1" s="1"/>
  <c r="F54" i="1"/>
  <c r="Z53" i="1"/>
  <c r="X53" i="1"/>
  <c r="W53" i="1"/>
  <c r="U53" i="1"/>
  <c r="V53" i="1" s="1"/>
  <c r="Y53" i="1" s="1"/>
  <c r="P53" i="1" s="1"/>
  <c r="J53" i="1"/>
  <c r="L53" i="1" s="1"/>
  <c r="M53" i="1" s="1"/>
  <c r="N53" i="1" s="1"/>
  <c r="I53" i="1"/>
  <c r="H53" i="1"/>
  <c r="F53" i="1"/>
  <c r="Z52" i="1"/>
  <c r="W52" i="1"/>
  <c r="X52" i="1" s="1"/>
  <c r="U52" i="1"/>
  <c r="V52" i="1" s="1"/>
  <c r="Y52" i="1" s="1"/>
  <c r="P52" i="1" s="1"/>
  <c r="M52" i="1"/>
  <c r="N52" i="1" s="1"/>
  <c r="I52" i="1"/>
  <c r="H52" i="1"/>
  <c r="F52" i="1"/>
  <c r="J52" i="1" s="1"/>
  <c r="L52" i="1" s="1"/>
  <c r="Z51" i="1"/>
  <c r="W51" i="1"/>
  <c r="X51" i="1" s="1"/>
  <c r="U51" i="1"/>
  <c r="V51" i="1" s="1"/>
  <c r="Y51" i="1" s="1"/>
  <c r="P51" i="1" s="1"/>
  <c r="J51" i="1"/>
  <c r="L51" i="1" s="1"/>
  <c r="M51" i="1" s="1"/>
  <c r="N51" i="1" s="1"/>
  <c r="I51" i="1"/>
  <c r="H51" i="1"/>
  <c r="F51" i="1"/>
  <c r="Z50" i="1"/>
  <c r="W50" i="1"/>
  <c r="X50" i="1" s="1"/>
  <c r="V50" i="1"/>
  <c r="U50" i="1"/>
  <c r="I50" i="1"/>
  <c r="H50" i="1"/>
  <c r="J50" i="1" s="1"/>
  <c r="L50" i="1" s="1"/>
  <c r="M50" i="1" s="1"/>
  <c r="N50" i="1" s="1"/>
  <c r="F50" i="1"/>
  <c r="Z49" i="1"/>
  <c r="X49" i="1"/>
  <c r="W49" i="1"/>
  <c r="V49" i="1"/>
  <c r="Y49" i="1" s="1"/>
  <c r="P49" i="1" s="1"/>
  <c r="U49" i="1"/>
  <c r="J49" i="1"/>
  <c r="L49" i="1" s="1"/>
  <c r="M49" i="1" s="1"/>
  <c r="N49" i="1" s="1"/>
  <c r="I49" i="1"/>
  <c r="H49" i="1"/>
  <c r="F49" i="1"/>
  <c r="Z48" i="1"/>
  <c r="W48" i="1"/>
  <c r="X48" i="1" s="1"/>
  <c r="U48" i="1"/>
  <c r="V48" i="1" s="1"/>
  <c r="J48" i="1"/>
  <c r="L48" i="1" s="1"/>
  <c r="M48" i="1" s="1"/>
  <c r="N48" i="1" s="1"/>
  <c r="I48" i="1"/>
  <c r="H48" i="1"/>
  <c r="F48" i="1"/>
  <c r="Z47" i="1"/>
  <c r="W47" i="1"/>
  <c r="X47" i="1" s="1"/>
  <c r="U47" i="1"/>
  <c r="V47" i="1" s="1"/>
  <c r="Y47" i="1" s="1"/>
  <c r="P47" i="1" s="1"/>
  <c r="I47" i="1"/>
  <c r="H47" i="1"/>
  <c r="F47" i="1"/>
  <c r="J47" i="1" s="1"/>
  <c r="L47" i="1" s="1"/>
  <c r="M47" i="1" s="1"/>
  <c r="N47" i="1" s="1"/>
  <c r="Z46" i="1"/>
  <c r="W46" i="1"/>
  <c r="X46" i="1" s="1"/>
  <c r="Y46" i="1" s="1"/>
  <c r="P46" i="1" s="1"/>
  <c r="V46" i="1"/>
  <c r="U46" i="1"/>
  <c r="I46" i="1"/>
  <c r="H46" i="1"/>
  <c r="F46" i="1"/>
  <c r="J46" i="1" s="1"/>
  <c r="L46" i="1" s="1"/>
  <c r="M46" i="1" s="1"/>
  <c r="N46" i="1" s="1"/>
  <c r="Z45" i="1"/>
  <c r="X45" i="1"/>
  <c r="W45" i="1"/>
  <c r="U45" i="1"/>
  <c r="V45" i="1" s="1"/>
  <c r="Y45" i="1" s="1"/>
  <c r="P45" i="1" s="1"/>
  <c r="I45" i="1"/>
  <c r="H45" i="1"/>
  <c r="F45" i="1"/>
  <c r="Z44" i="1"/>
  <c r="W44" i="1"/>
  <c r="X44" i="1" s="1"/>
  <c r="Y44" i="1" s="1"/>
  <c r="P44" i="1" s="1"/>
  <c r="V44" i="1"/>
  <c r="U44" i="1"/>
  <c r="I44" i="1"/>
  <c r="J44" i="1" s="1"/>
  <c r="L44" i="1" s="1"/>
  <c r="M44" i="1" s="1"/>
  <c r="N44" i="1" s="1"/>
  <c r="H44" i="1"/>
  <c r="F44" i="1"/>
  <c r="Z43" i="1"/>
  <c r="W43" i="1"/>
  <c r="X43" i="1" s="1"/>
  <c r="Y43" i="1" s="1"/>
  <c r="P43" i="1" s="1"/>
  <c r="V43" i="1"/>
  <c r="U43" i="1"/>
  <c r="J43" i="1"/>
  <c r="L43" i="1" s="1"/>
  <c r="M43" i="1" s="1"/>
  <c r="N43" i="1" s="1"/>
  <c r="I43" i="1"/>
  <c r="H43" i="1"/>
  <c r="F43" i="1"/>
  <c r="Z42" i="1"/>
  <c r="X42" i="1"/>
  <c r="Y42" i="1" s="1"/>
  <c r="P42" i="1" s="1"/>
  <c r="W42" i="1"/>
  <c r="U42" i="1"/>
  <c r="V42" i="1" s="1"/>
  <c r="I42" i="1"/>
  <c r="H42" i="1"/>
  <c r="F42" i="1"/>
  <c r="J42" i="1" s="1"/>
  <c r="L42" i="1" s="1"/>
  <c r="M42" i="1" s="1"/>
  <c r="N42" i="1" s="1"/>
  <c r="Z41" i="1"/>
  <c r="W41" i="1"/>
  <c r="X41" i="1" s="1"/>
  <c r="U41" i="1"/>
  <c r="V41" i="1" s="1"/>
  <c r="Y41" i="1" s="1"/>
  <c r="P41" i="1" s="1"/>
  <c r="I41" i="1"/>
  <c r="J41" i="1" s="1"/>
  <c r="L41" i="1" s="1"/>
  <c r="M41" i="1" s="1"/>
  <c r="N41" i="1" s="1"/>
  <c r="H41" i="1"/>
  <c r="F41" i="1"/>
  <c r="Z40" i="1"/>
  <c r="W40" i="1"/>
  <c r="X40" i="1" s="1"/>
  <c r="U40" i="1"/>
  <c r="V40" i="1" s="1"/>
  <c r="I40" i="1"/>
  <c r="J40" i="1" s="1"/>
  <c r="L40" i="1" s="1"/>
  <c r="M40" i="1" s="1"/>
  <c r="N40" i="1" s="1"/>
  <c r="H40" i="1"/>
  <c r="F40" i="1"/>
  <c r="Z39" i="1"/>
  <c r="W39" i="1"/>
  <c r="X39" i="1" s="1"/>
  <c r="V39" i="1"/>
  <c r="Y39" i="1" s="1"/>
  <c r="P39" i="1" s="1"/>
  <c r="U39" i="1"/>
  <c r="R39" i="1"/>
  <c r="J39" i="1"/>
  <c r="L39" i="1" s="1"/>
  <c r="M39" i="1" s="1"/>
  <c r="N39" i="1" s="1"/>
  <c r="I39" i="1"/>
  <c r="H39" i="1"/>
  <c r="F39" i="1"/>
  <c r="Z38" i="1"/>
  <c r="X38" i="1"/>
  <c r="W38" i="1"/>
  <c r="U38" i="1"/>
  <c r="V38" i="1" s="1"/>
  <c r="Y38" i="1" s="1"/>
  <c r="P38" i="1" s="1"/>
  <c r="R38" i="1"/>
  <c r="I38" i="1"/>
  <c r="H38" i="1"/>
  <c r="F38" i="1"/>
  <c r="J38" i="1" s="1"/>
  <c r="L38" i="1" s="1"/>
  <c r="M38" i="1" s="1"/>
  <c r="N38" i="1" s="1"/>
  <c r="Z37" i="1"/>
  <c r="W37" i="1"/>
  <c r="X37" i="1" s="1"/>
  <c r="U37" i="1"/>
  <c r="V37" i="1" s="1"/>
  <c r="Y37" i="1" s="1"/>
  <c r="P37" i="1" s="1"/>
  <c r="I37" i="1"/>
  <c r="H37" i="1"/>
  <c r="F37" i="1"/>
  <c r="J37" i="1" s="1"/>
  <c r="L37" i="1" s="1"/>
  <c r="M37" i="1" s="1"/>
  <c r="N37" i="1" s="1"/>
  <c r="Z36" i="1"/>
  <c r="W36" i="1"/>
  <c r="X36" i="1" s="1"/>
  <c r="V36" i="1"/>
  <c r="Y36" i="1" s="1"/>
  <c r="P36" i="1" s="1"/>
  <c r="U36" i="1"/>
  <c r="I36" i="1"/>
  <c r="H36" i="1"/>
  <c r="J36" i="1" s="1"/>
  <c r="L36" i="1" s="1"/>
  <c r="M36" i="1" s="1"/>
  <c r="N36" i="1" s="1"/>
  <c r="F36" i="1"/>
  <c r="Z35" i="1"/>
  <c r="Y35" i="1"/>
  <c r="P35" i="1" s="1"/>
  <c r="X35" i="1"/>
  <c r="W35" i="1"/>
  <c r="V35" i="1"/>
  <c r="U35" i="1"/>
  <c r="J35" i="1"/>
  <c r="L35" i="1" s="1"/>
  <c r="M35" i="1" s="1"/>
  <c r="N35" i="1" s="1"/>
  <c r="I35" i="1"/>
  <c r="H35" i="1"/>
  <c r="F35" i="1"/>
  <c r="Z34" i="1"/>
  <c r="X34" i="1"/>
  <c r="W34" i="1"/>
  <c r="U34" i="1"/>
  <c r="V34" i="1" s="1"/>
  <c r="Y34" i="1" s="1"/>
  <c r="P34" i="1" s="1"/>
  <c r="I34" i="1"/>
  <c r="H34" i="1"/>
  <c r="F34" i="1"/>
  <c r="Z33" i="1"/>
  <c r="X33" i="1"/>
  <c r="W33" i="1"/>
  <c r="U33" i="1"/>
  <c r="V33" i="1" s="1"/>
  <c r="Y33" i="1" s="1"/>
  <c r="P33" i="1" s="1"/>
  <c r="I33" i="1"/>
  <c r="H33" i="1"/>
  <c r="F33" i="1"/>
  <c r="J33" i="1" s="1"/>
  <c r="L33" i="1" s="1"/>
  <c r="M33" i="1" s="1"/>
  <c r="N33" i="1" s="1"/>
  <c r="Z32" i="1"/>
  <c r="W32" i="1"/>
  <c r="X32" i="1" s="1"/>
  <c r="U32" i="1"/>
  <c r="V32" i="1" s="1"/>
  <c r="J32" i="1"/>
  <c r="L32" i="1" s="1"/>
  <c r="M32" i="1" s="1"/>
  <c r="N32" i="1" s="1"/>
  <c r="I32" i="1"/>
  <c r="H32" i="1"/>
  <c r="F32" i="1"/>
  <c r="Z31" i="1"/>
  <c r="W31" i="1"/>
  <c r="X31" i="1" s="1"/>
  <c r="U31" i="1"/>
  <c r="V31" i="1" s="1"/>
  <c r="I31" i="1"/>
  <c r="H31" i="1"/>
  <c r="J31" i="1" s="1"/>
  <c r="L31" i="1" s="1"/>
  <c r="M31" i="1" s="1"/>
  <c r="N31" i="1" s="1"/>
  <c r="F31" i="1"/>
  <c r="Z30" i="1"/>
  <c r="W30" i="1"/>
  <c r="X30" i="1" s="1"/>
  <c r="U30" i="1"/>
  <c r="V30" i="1" s="1"/>
  <c r="Y30" i="1" s="1"/>
  <c r="P30" i="1" s="1"/>
  <c r="I30" i="1"/>
  <c r="J30" i="1" s="1"/>
  <c r="L30" i="1" s="1"/>
  <c r="M30" i="1" s="1"/>
  <c r="N30" i="1" s="1"/>
  <c r="H30" i="1"/>
  <c r="F30" i="1"/>
  <c r="Z29" i="1"/>
  <c r="W29" i="1"/>
  <c r="X29" i="1" s="1"/>
  <c r="U29" i="1"/>
  <c r="V29" i="1" s="1"/>
  <c r="I29" i="1"/>
  <c r="H29" i="1"/>
  <c r="F29" i="1"/>
  <c r="J29" i="1" s="1"/>
  <c r="L29" i="1" s="1"/>
  <c r="M29" i="1" s="1"/>
  <c r="N29" i="1" s="1"/>
  <c r="Z28" i="1"/>
  <c r="W28" i="1"/>
  <c r="X28" i="1" s="1"/>
  <c r="Y28" i="1" s="1"/>
  <c r="P28" i="1" s="1"/>
  <c r="V28" i="1"/>
  <c r="U28" i="1"/>
  <c r="I28" i="1"/>
  <c r="H28" i="1"/>
  <c r="F28" i="1"/>
  <c r="J28" i="1" s="1"/>
  <c r="L28" i="1" s="1"/>
  <c r="M28" i="1" s="1"/>
  <c r="N28" i="1" s="1"/>
  <c r="Z27" i="1"/>
  <c r="W27" i="1"/>
  <c r="X27" i="1" s="1"/>
  <c r="V27" i="1"/>
  <c r="Y27" i="1" s="1"/>
  <c r="P27" i="1" s="1"/>
  <c r="U27" i="1"/>
  <c r="I27" i="1"/>
  <c r="H27" i="1"/>
  <c r="F27" i="1"/>
  <c r="J27" i="1" s="1"/>
  <c r="L27" i="1" s="1"/>
  <c r="M27" i="1" s="1"/>
  <c r="N27" i="1" s="1"/>
  <c r="Z26" i="1"/>
  <c r="X26" i="1"/>
  <c r="W26" i="1"/>
  <c r="U26" i="1"/>
  <c r="V26" i="1" s="1"/>
  <c r="Y26" i="1" s="1"/>
  <c r="P26" i="1" s="1"/>
  <c r="I26" i="1"/>
  <c r="H26" i="1"/>
  <c r="J26" i="1" s="1"/>
  <c r="L26" i="1" s="1"/>
  <c r="M26" i="1" s="1"/>
  <c r="N26" i="1" s="1"/>
  <c r="F26" i="1"/>
  <c r="Z25" i="1"/>
  <c r="Y25" i="1"/>
  <c r="P25" i="1" s="1"/>
  <c r="X25" i="1"/>
  <c r="W25" i="1"/>
  <c r="U25" i="1"/>
  <c r="V25" i="1" s="1"/>
  <c r="I25" i="1"/>
  <c r="J25" i="1" s="1"/>
  <c r="L25" i="1" s="1"/>
  <c r="M25" i="1" s="1"/>
  <c r="N25" i="1" s="1"/>
  <c r="H25" i="1"/>
  <c r="F25" i="1"/>
  <c r="Z24" i="1"/>
  <c r="W24" i="1"/>
  <c r="X24" i="1" s="1"/>
  <c r="V24" i="1"/>
  <c r="Y24" i="1" s="1"/>
  <c r="P24" i="1" s="1"/>
  <c r="U24" i="1"/>
  <c r="J24" i="1"/>
  <c r="L24" i="1" s="1"/>
  <c r="M24" i="1" s="1"/>
  <c r="N24" i="1" s="1"/>
  <c r="I24" i="1"/>
  <c r="H24" i="1"/>
  <c r="F24" i="1"/>
  <c r="Z23" i="1"/>
  <c r="X23" i="1"/>
  <c r="W23" i="1"/>
  <c r="U23" i="1"/>
  <c r="V23" i="1" s="1"/>
  <c r="Y23" i="1" s="1"/>
  <c r="P23" i="1" s="1"/>
  <c r="I23" i="1"/>
  <c r="H23" i="1"/>
  <c r="F23" i="1"/>
  <c r="J23" i="1" s="1"/>
  <c r="L23" i="1" s="1"/>
  <c r="M23" i="1" s="1"/>
  <c r="N23" i="1" s="1"/>
  <c r="Z22" i="1"/>
  <c r="W22" i="1"/>
  <c r="X22" i="1" s="1"/>
  <c r="U22" i="1"/>
  <c r="V22" i="1" s="1"/>
  <c r="Y22" i="1" s="1"/>
  <c r="P22" i="1" s="1"/>
  <c r="L22" i="1"/>
  <c r="M22" i="1" s="1"/>
  <c r="N22" i="1" s="1"/>
  <c r="I22" i="1"/>
  <c r="H22" i="1"/>
  <c r="F22" i="1"/>
  <c r="J22" i="1" s="1"/>
  <c r="Z21" i="1"/>
  <c r="W21" i="1"/>
  <c r="X21" i="1" s="1"/>
  <c r="U21" i="1"/>
  <c r="V21" i="1" s="1"/>
  <c r="I21" i="1"/>
  <c r="H21" i="1"/>
  <c r="J21" i="1" s="1"/>
  <c r="L21" i="1" s="1"/>
  <c r="M21" i="1" s="1"/>
  <c r="N21" i="1" s="1"/>
  <c r="F21" i="1"/>
  <c r="Z20" i="1"/>
  <c r="W20" i="1"/>
  <c r="X20" i="1" s="1"/>
  <c r="V20" i="1"/>
  <c r="Y20" i="1" s="1"/>
  <c r="P20" i="1" s="1"/>
  <c r="U20" i="1"/>
  <c r="I20" i="1"/>
  <c r="J20" i="1" s="1"/>
  <c r="L20" i="1" s="1"/>
  <c r="M20" i="1" s="1"/>
  <c r="N20" i="1" s="1"/>
  <c r="H20" i="1"/>
  <c r="F20" i="1"/>
  <c r="Z19" i="1"/>
  <c r="W19" i="1"/>
  <c r="X19" i="1" s="1"/>
  <c r="U19" i="1"/>
  <c r="V19" i="1" s="1"/>
  <c r="I19" i="1"/>
  <c r="H19" i="1"/>
  <c r="F19" i="1"/>
  <c r="J19" i="1" s="1"/>
  <c r="L19" i="1" s="1"/>
  <c r="M19" i="1" s="1"/>
  <c r="N19" i="1" s="1"/>
  <c r="Z18" i="1"/>
  <c r="W18" i="1"/>
  <c r="X18" i="1" s="1"/>
  <c r="Y18" i="1" s="1"/>
  <c r="P18" i="1" s="1"/>
  <c r="V18" i="1"/>
  <c r="U18" i="1"/>
  <c r="I18" i="1"/>
  <c r="H18" i="1"/>
  <c r="F18" i="1"/>
  <c r="J18" i="1" s="1"/>
  <c r="L18" i="1" s="1"/>
  <c r="M18" i="1" s="1"/>
  <c r="N18" i="1" s="1"/>
  <c r="Z17" i="1"/>
  <c r="X17" i="1"/>
  <c r="W17" i="1"/>
  <c r="U17" i="1"/>
  <c r="V17" i="1" s="1"/>
  <c r="Y17" i="1" s="1"/>
  <c r="P17" i="1" s="1"/>
  <c r="I17" i="1"/>
  <c r="J17" i="1" s="1"/>
  <c r="L17" i="1" s="1"/>
  <c r="M17" i="1" s="1"/>
  <c r="N17" i="1" s="1"/>
  <c r="H17" i="1"/>
  <c r="F17" i="1"/>
  <c r="Z16" i="1"/>
  <c r="W16" i="1"/>
  <c r="X16" i="1" s="1"/>
  <c r="Y16" i="1" s="1"/>
  <c r="P16" i="1" s="1"/>
  <c r="V16" i="1"/>
  <c r="U16" i="1"/>
  <c r="I16" i="1"/>
  <c r="H16" i="1"/>
  <c r="F16" i="1"/>
  <c r="J16" i="1" s="1"/>
  <c r="L16" i="1" s="1"/>
  <c r="M16" i="1" s="1"/>
  <c r="N16" i="1" s="1"/>
  <c r="Z15" i="1"/>
  <c r="X15" i="1"/>
  <c r="W15" i="1"/>
  <c r="U15" i="1"/>
  <c r="V15" i="1" s="1"/>
  <c r="Y15" i="1" s="1"/>
  <c r="P15" i="1" s="1"/>
  <c r="J15" i="1"/>
  <c r="L15" i="1" s="1"/>
  <c r="M15" i="1" s="1"/>
  <c r="N15" i="1" s="1"/>
  <c r="I15" i="1"/>
  <c r="H15" i="1"/>
  <c r="F15" i="1"/>
  <c r="Z14" i="1"/>
  <c r="W14" i="1"/>
  <c r="X14" i="1" s="1"/>
  <c r="U14" i="1"/>
  <c r="V14" i="1" s="1"/>
  <c r="I14" i="1"/>
  <c r="J14" i="1" s="1"/>
  <c r="L14" i="1" s="1"/>
  <c r="M14" i="1" s="1"/>
  <c r="N14" i="1" s="1"/>
  <c r="H14" i="1"/>
  <c r="F14" i="1"/>
  <c r="Z13" i="1"/>
  <c r="W13" i="1"/>
  <c r="X13" i="1" s="1"/>
  <c r="U13" i="1"/>
  <c r="V13" i="1" s="1"/>
  <c r="Y13" i="1" s="1"/>
  <c r="P13" i="1" s="1"/>
  <c r="I13" i="1"/>
  <c r="H13" i="1"/>
  <c r="F13" i="1"/>
  <c r="J13" i="1" s="1"/>
  <c r="L13" i="1" s="1"/>
  <c r="M13" i="1" s="1"/>
  <c r="N13" i="1" s="1"/>
  <c r="Z12" i="1"/>
  <c r="W12" i="1"/>
  <c r="X12" i="1" s="1"/>
  <c r="Y12" i="1" s="1"/>
  <c r="P12" i="1" s="1"/>
  <c r="V12" i="1"/>
  <c r="U12" i="1"/>
  <c r="I12" i="1"/>
  <c r="H12" i="1"/>
  <c r="F12" i="1"/>
  <c r="J12" i="1" s="1"/>
  <c r="L12" i="1" s="1"/>
  <c r="M12" i="1" s="1"/>
  <c r="N12" i="1" s="1"/>
  <c r="Z11" i="1"/>
  <c r="X11" i="1"/>
  <c r="W11" i="1"/>
  <c r="U11" i="1"/>
  <c r="V11" i="1" s="1"/>
  <c r="Y11" i="1" s="1"/>
  <c r="P11" i="1" s="1"/>
  <c r="I11" i="1"/>
  <c r="J11" i="1" s="1"/>
  <c r="L11" i="1" s="1"/>
  <c r="M11" i="1" s="1"/>
  <c r="N11" i="1" s="1"/>
  <c r="H11" i="1"/>
  <c r="F11" i="1"/>
  <c r="Z10" i="1"/>
  <c r="W10" i="1"/>
  <c r="X10" i="1" s="1"/>
  <c r="Y10" i="1" s="1"/>
  <c r="P10" i="1" s="1"/>
  <c r="V10" i="1"/>
  <c r="U10" i="1"/>
  <c r="I10" i="1"/>
  <c r="H10" i="1"/>
  <c r="F10" i="1"/>
  <c r="J10" i="1" s="1"/>
  <c r="L10" i="1" s="1"/>
  <c r="M10" i="1" s="1"/>
  <c r="N10" i="1" s="1"/>
  <c r="Z9" i="1"/>
  <c r="X9" i="1"/>
  <c r="W9" i="1"/>
  <c r="U9" i="1"/>
  <c r="V9" i="1" s="1"/>
  <c r="Y9" i="1" s="1"/>
  <c r="P9" i="1" s="1"/>
  <c r="J9" i="1"/>
  <c r="L9" i="1" s="1"/>
  <c r="M9" i="1" s="1"/>
  <c r="N9" i="1" s="1"/>
  <c r="I9" i="1"/>
  <c r="H9" i="1"/>
  <c r="F9" i="1"/>
  <c r="Z8" i="1"/>
  <c r="W8" i="1"/>
  <c r="X8" i="1" s="1"/>
  <c r="U8" i="1"/>
  <c r="V8" i="1" s="1"/>
  <c r="Y8" i="1" s="1"/>
  <c r="P8" i="1" s="1"/>
  <c r="I8" i="1"/>
  <c r="J8" i="1" s="1"/>
  <c r="L8" i="1" s="1"/>
  <c r="M8" i="1" s="1"/>
  <c r="N8" i="1" s="1"/>
  <c r="H8" i="1"/>
  <c r="F8" i="1"/>
  <c r="I662" i="2"/>
  <c r="K662" i="2" s="1"/>
  <c r="I661" i="2"/>
  <c r="K661" i="2" s="1"/>
  <c r="K660" i="2"/>
  <c r="I660" i="2"/>
  <c r="I658" i="2"/>
  <c r="I657" i="2"/>
  <c r="K657" i="2" s="1"/>
  <c r="I656" i="2"/>
  <c r="K656" i="2" s="1"/>
  <c r="I655" i="2"/>
  <c r="I654" i="2"/>
  <c r="K654" i="2" s="1"/>
  <c r="I653" i="2"/>
  <c r="K653" i="2" s="1"/>
  <c r="I651" i="2"/>
  <c r="K651" i="2" s="1"/>
  <c r="I650" i="2"/>
  <c r="K650" i="2" s="1"/>
  <c r="I649" i="2"/>
  <c r="K649" i="2" s="1"/>
  <c r="I648" i="2"/>
  <c r="K648" i="2" s="1"/>
  <c r="I647" i="2"/>
  <c r="K647" i="2" s="1"/>
  <c r="I646" i="2"/>
  <c r="K646" i="2" s="1"/>
  <c r="I645" i="2"/>
  <c r="K645" i="2" s="1"/>
  <c r="I644" i="2"/>
  <c r="K644" i="2" s="1"/>
  <c r="I643" i="2"/>
  <c r="K643" i="2" s="1"/>
  <c r="I642" i="2"/>
  <c r="K642" i="2" s="1"/>
  <c r="I641" i="2"/>
  <c r="K641" i="2" s="1"/>
  <c r="I640" i="2"/>
  <c r="K640" i="2" s="1"/>
  <c r="I639" i="2"/>
  <c r="I638" i="2"/>
  <c r="K638" i="2" s="1"/>
  <c r="I637" i="2"/>
  <c r="K637" i="2" s="1"/>
  <c r="K636" i="2"/>
  <c r="I636" i="2"/>
  <c r="I635" i="2"/>
  <c r="K635" i="2" s="1"/>
  <c r="I634" i="2"/>
  <c r="K634" i="2" s="1"/>
  <c r="I632" i="2"/>
  <c r="K632" i="2" s="1"/>
  <c r="I631" i="2"/>
  <c r="K631" i="2" s="1"/>
  <c r="I630" i="2"/>
  <c r="K630" i="2" s="1"/>
  <c r="I629" i="2"/>
  <c r="K629" i="2" s="1"/>
  <c r="K628" i="2"/>
  <c r="I628" i="2"/>
  <c r="I627" i="2"/>
  <c r="K627" i="2" s="1"/>
  <c r="I626" i="2"/>
  <c r="I625" i="2"/>
  <c r="K625" i="2" s="1"/>
  <c r="I624" i="2"/>
  <c r="K624" i="2" s="1"/>
  <c r="I623" i="2"/>
  <c r="I622" i="2"/>
  <c r="K622" i="2" s="1"/>
  <c r="I621" i="2"/>
  <c r="K621" i="2" s="1"/>
  <c r="I618" i="2"/>
  <c r="K618" i="2" s="1"/>
  <c r="I616" i="2"/>
  <c r="K616" i="2" s="1"/>
  <c r="I615" i="2"/>
  <c r="K615" i="2" s="1"/>
  <c r="I614" i="2"/>
  <c r="K614" i="2" s="1"/>
  <c r="I613" i="2"/>
  <c r="K613" i="2" s="1"/>
  <c r="I611" i="2"/>
  <c r="K611" i="2" s="1"/>
  <c r="K610" i="2"/>
  <c r="I610" i="2"/>
  <c r="I608" i="2"/>
  <c r="K608" i="2" s="1"/>
  <c r="I607" i="2"/>
  <c r="K607" i="2" s="1"/>
  <c r="I606" i="2"/>
  <c r="K606" i="2" s="1"/>
  <c r="K604" i="2"/>
  <c r="I604" i="2"/>
  <c r="I603" i="2"/>
  <c r="K603" i="2" s="1"/>
  <c r="I602" i="2"/>
  <c r="K602" i="2" s="1"/>
  <c r="I601" i="2"/>
  <c r="K601" i="2" s="1"/>
  <c r="I600" i="2"/>
  <c r="K600" i="2" s="1"/>
  <c r="I599" i="2"/>
  <c r="K599" i="2" s="1"/>
  <c r="K598" i="2"/>
  <c r="I598" i="2"/>
  <c r="I597" i="2"/>
  <c r="K597" i="2" s="1"/>
  <c r="I595" i="2"/>
  <c r="K595" i="2" s="1"/>
  <c r="I594" i="2"/>
  <c r="K594" i="2" s="1"/>
  <c r="I593" i="2"/>
  <c r="K593" i="2" s="1"/>
  <c r="I591" i="2"/>
  <c r="K591" i="2" s="1"/>
  <c r="I590" i="2"/>
  <c r="K590" i="2" s="1"/>
  <c r="I589" i="2"/>
  <c r="K589" i="2" s="1"/>
  <c r="I588" i="2"/>
  <c r="K588" i="2" s="1"/>
  <c r="I586" i="2"/>
  <c r="K586" i="2" s="1"/>
  <c r="I585" i="2"/>
  <c r="K585" i="2" s="1"/>
  <c r="K584" i="2"/>
  <c r="I584" i="2"/>
  <c r="I583" i="2"/>
  <c r="K583" i="2" s="1"/>
  <c r="I582" i="2"/>
  <c r="K582" i="2" s="1"/>
  <c r="I581" i="2"/>
  <c r="K581" i="2" s="1"/>
  <c r="I580" i="2"/>
  <c r="K580" i="2" s="1"/>
  <c r="I579" i="2"/>
  <c r="K579" i="2" s="1"/>
  <c r="I577" i="2"/>
  <c r="K577" i="2" s="1"/>
  <c r="I576" i="2"/>
  <c r="K576" i="2" s="1"/>
  <c r="I575" i="2"/>
  <c r="I574" i="2"/>
  <c r="K574" i="2" s="1"/>
  <c r="I573" i="2"/>
  <c r="I571" i="2"/>
  <c r="K571" i="2" s="1"/>
  <c r="K570" i="2"/>
  <c r="I570" i="2"/>
  <c r="I569" i="2"/>
  <c r="K569" i="2" s="1"/>
  <c r="K568" i="2"/>
  <c r="I568" i="2"/>
  <c r="I566" i="2"/>
  <c r="K566" i="2" s="1"/>
  <c r="I565" i="2"/>
  <c r="K565" i="2" s="1"/>
  <c r="I564" i="2"/>
  <c r="K564" i="2" s="1"/>
  <c r="I563" i="2"/>
  <c r="K563" i="2" s="1"/>
  <c r="I562" i="2"/>
  <c r="K562" i="2" s="1"/>
  <c r="I560" i="2"/>
  <c r="K560" i="2" s="1"/>
  <c r="I559" i="2"/>
  <c r="K559" i="2" s="1"/>
  <c r="I556" i="2"/>
  <c r="K556" i="2" s="1"/>
  <c r="I555" i="2"/>
  <c r="K555" i="2" s="1"/>
  <c r="I554" i="2"/>
  <c r="K554" i="2" s="1"/>
  <c r="I553" i="2"/>
  <c r="I552" i="2"/>
  <c r="K552" i="2" s="1"/>
  <c r="I551" i="2"/>
  <c r="K551" i="2" s="1"/>
  <c r="I550" i="2"/>
  <c r="K550" i="2" s="1"/>
  <c r="I549" i="2"/>
  <c r="K549" i="2" s="1"/>
  <c r="I547" i="2"/>
  <c r="K547" i="2" s="1"/>
  <c r="I546" i="2"/>
  <c r="K546" i="2" s="1"/>
  <c r="I545" i="2"/>
  <c r="K545" i="2" s="1"/>
  <c r="I544" i="2"/>
  <c r="K544" i="2" s="1"/>
  <c r="I543" i="2"/>
  <c r="K543" i="2" s="1"/>
  <c r="I542" i="2"/>
  <c r="K542" i="2" s="1"/>
  <c r="I541" i="2"/>
  <c r="I540" i="2"/>
  <c r="K540" i="2" s="1"/>
  <c r="I539" i="2"/>
  <c r="K539" i="2" s="1"/>
  <c r="I538" i="2"/>
  <c r="K538" i="2" s="1"/>
  <c r="I536" i="2"/>
  <c r="K536" i="2" s="1"/>
  <c r="I534" i="2"/>
  <c r="K534" i="2" s="1"/>
  <c r="I533" i="2"/>
  <c r="K533" i="2" s="1"/>
  <c r="I532" i="2"/>
  <c r="K532" i="2" s="1"/>
  <c r="I531" i="2"/>
  <c r="K531" i="2" s="1"/>
  <c r="K530" i="2"/>
  <c r="I530" i="2"/>
  <c r="I529" i="2"/>
  <c r="K529" i="2" s="1"/>
  <c r="I528" i="2"/>
  <c r="K528" i="2" s="1"/>
  <c r="I527" i="2"/>
  <c r="K527" i="2" s="1"/>
  <c r="K526" i="2"/>
  <c r="I526" i="2"/>
  <c r="I525" i="2"/>
  <c r="K525" i="2" s="1"/>
  <c r="I524" i="2"/>
  <c r="I523" i="2"/>
  <c r="I522" i="2"/>
  <c r="K522" i="2" s="1"/>
  <c r="I521" i="2"/>
  <c r="I520" i="2"/>
  <c r="I519" i="2"/>
  <c r="K519" i="2" s="1"/>
  <c r="K518" i="2"/>
  <c r="I518" i="2"/>
  <c r="I516" i="2"/>
  <c r="K516" i="2" s="1"/>
  <c r="I515" i="2"/>
  <c r="K515" i="2" s="1"/>
  <c r="I514" i="2"/>
  <c r="I512" i="2"/>
  <c r="K512" i="2" s="1"/>
  <c r="I511" i="2"/>
  <c r="K511" i="2" s="1"/>
  <c r="I510" i="2"/>
  <c r="K510" i="2" s="1"/>
  <c r="I509" i="2"/>
  <c r="K509" i="2" s="1"/>
  <c r="I508" i="2"/>
  <c r="K508" i="2" s="1"/>
  <c r="I507" i="2"/>
  <c r="K507" i="2" s="1"/>
  <c r="K506" i="2"/>
  <c r="I506" i="2"/>
  <c r="I505" i="2"/>
  <c r="K505" i="2" s="1"/>
  <c r="I504" i="2"/>
  <c r="K504" i="2" s="1"/>
  <c r="I503" i="2"/>
  <c r="K503" i="2" s="1"/>
  <c r="I501" i="2"/>
  <c r="K501" i="2" s="1"/>
  <c r="I500" i="2"/>
  <c r="K500" i="2" s="1"/>
  <c r="I498" i="2"/>
  <c r="K498" i="2" s="1"/>
  <c r="I496" i="2"/>
  <c r="K496" i="2" s="1"/>
  <c r="I495" i="2"/>
  <c r="K495" i="2" s="1"/>
  <c r="I494" i="2"/>
  <c r="K494" i="2" s="1"/>
  <c r="I493" i="2"/>
  <c r="K493" i="2" s="1"/>
  <c r="I492" i="2"/>
  <c r="K492" i="2" s="1"/>
  <c r="I491" i="2"/>
  <c r="K491" i="2" s="1"/>
  <c r="I490" i="2"/>
  <c r="K490" i="2" s="1"/>
  <c r="I489" i="2"/>
  <c r="K489" i="2" s="1"/>
  <c r="I488" i="2"/>
  <c r="K488" i="2" s="1"/>
  <c r="I487" i="2"/>
  <c r="K487" i="2" s="1"/>
  <c r="I485" i="2"/>
  <c r="K485" i="2" s="1"/>
  <c r="I484" i="2"/>
  <c r="K484" i="2" s="1"/>
  <c r="I483" i="2"/>
  <c r="K483" i="2" s="1"/>
  <c r="I482" i="2"/>
  <c r="K482" i="2" s="1"/>
  <c r="I481" i="2"/>
  <c r="I480" i="2"/>
  <c r="K480" i="2" s="1"/>
  <c r="I479" i="2"/>
  <c r="I477" i="2"/>
  <c r="K477" i="2" s="1"/>
  <c r="I476" i="2"/>
  <c r="K476" i="2" s="1"/>
  <c r="I474" i="2"/>
  <c r="K474" i="2" s="1"/>
  <c r="I473" i="2"/>
  <c r="K473" i="2" s="1"/>
  <c r="I472" i="2"/>
  <c r="K472" i="2" s="1"/>
  <c r="I471" i="2"/>
  <c r="K471" i="2" s="1"/>
  <c r="K470" i="2"/>
  <c r="I470" i="2"/>
  <c r="I469" i="2"/>
  <c r="K469" i="2" s="1"/>
  <c r="K468" i="2"/>
  <c r="I468" i="2"/>
  <c r="I466" i="2"/>
  <c r="K466" i="2" s="1"/>
  <c r="I465" i="2"/>
  <c r="K465" i="2" s="1"/>
  <c r="I464" i="2"/>
  <c r="K464" i="2" s="1"/>
  <c r="I463" i="2"/>
  <c r="K463" i="2" s="1"/>
  <c r="I461" i="2"/>
  <c r="K461" i="2" s="1"/>
  <c r="I459" i="2"/>
  <c r="K459" i="2" s="1"/>
  <c r="I458" i="2"/>
  <c r="K458" i="2" s="1"/>
  <c r="I457" i="2"/>
  <c r="K457" i="2" s="1"/>
  <c r="I455" i="2"/>
  <c r="K455" i="2" s="1"/>
  <c r="I454" i="2"/>
  <c r="K454" i="2" s="1"/>
  <c r="I453" i="2"/>
  <c r="K453" i="2" s="1"/>
  <c r="I452" i="2"/>
  <c r="K452" i="2" s="1"/>
  <c r="I450" i="2"/>
  <c r="K450" i="2" s="1"/>
  <c r="I448" i="2"/>
  <c r="K448" i="2" s="1"/>
  <c r="I447" i="2"/>
  <c r="K447" i="2" s="1"/>
  <c r="I445" i="2"/>
  <c r="K445" i="2" s="1"/>
  <c r="I444" i="2"/>
  <c r="K444" i="2" s="1"/>
  <c r="I443" i="2"/>
  <c r="K443" i="2" s="1"/>
  <c r="I442" i="2"/>
  <c r="K442" i="2" s="1"/>
  <c r="I441" i="2"/>
  <c r="K441" i="2" s="1"/>
  <c r="I440" i="2"/>
  <c r="K440" i="2" s="1"/>
  <c r="I439" i="2"/>
  <c r="K439" i="2" s="1"/>
  <c r="I437" i="2"/>
  <c r="K437" i="2" s="1"/>
  <c r="I434" i="2"/>
  <c r="K434" i="2" s="1"/>
  <c r="I433" i="2"/>
  <c r="K433" i="2" s="1"/>
  <c r="I431" i="2"/>
  <c r="K431" i="2" s="1"/>
  <c r="K430" i="2"/>
  <c r="I430" i="2"/>
  <c r="I429" i="2"/>
  <c r="K429" i="2" s="1"/>
  <c r="I428" i="2"/>
  <c r="K428" i="2" s="1"/>
  <c r="I427" i="2"/>
  <c r="K427" i="2" s="1"/>
  <c r="I426" i="2"/>
  <c r="I424" i="2"/>
  <c r="K424" i="2" s="1"/>
  <c r="I423" i="2"/>
  <c r="K423" i="2" s="1"/>
  <c r="I422" i="2"/>
  <c r="K422" i="2" s="1"/>
  <c r="I421" i="2"/>
  <c r="K421" i="2" s="1"/>
  <c r="I420" i="2"/>
  <c r="I419" i="2"/>
  <c r="K419" i="2" s="1"/>
  <c r="I418" i="2"/>
  <c r="K418" i="2" s="1"/>
  <c r="I417" i="2"/>
  <c r="K417" i="2" s="1"/>
  <c r="I416" i="2"/>
  <c r="K416" i="2" s="1"/>
  <c r="I415" i="2"/>
  <c r="I413" i="2"/>
  <c r="K413" i="2" s="1"/>
  <c r="I412" i="2"/>
  <c r="K412" i="2" s="1"/>
  <c r="I411" i="2"/>
  <c r="K411" i="2" s="1"/>
  <c r="I410" i="2"/>
  <c r="K410" i="2" s="1"/>
  <c r="I408" i="2"/>
  <c r="K408" i="2" s="1"/>
  <c r="I407" i="2"/>
  <c r="K407" i="2" s="1"/>
  <c r="I406" i="2"/>
  <c r="K406" i="2" s="1"/>
  <c r="I405" i="2"/>
  <c r="K405" i="2" s="1"/>
  <c r="I404" i="2"/>
  <c r="K404" i="2" s="1"/>
  <c r="I402" i="2"/>
  <c r="K402" i="2" s="1"/>
  <c r="I400" i="2"/>
  <c r="K400" i="2" s="1"/>
  <c r="I399" i="2"/>
  <c r="K399" i="2" s="1"/>
  <c r="I397" i="2"/>
  <c r="K397" i="2" s="1"/>
  <c r="I396" i="2"/>
  <c r="K396" i="2" s="1"/>
  <c r="I395" i="2"/>
  <c r="I394" i="2"/>
  <c r="I393" i="2"/>
  <c r="K393" i="2" s="1"/>
  <c r="I391" i="2"/>
  <c r="K391" i="2" s="1"/>
  <c r="I390" i="2"/>
  <c r="K390" i="2" s="1"/>
  <c r="I389" i="2"/>
  <c r="K389" i="2" s="1"/>
  <c r="I386" i="2"/>
  <c r="K386" i="2" s="1"/>
  <c r="I385" i="2"/>
  <c r="K384" i="2"/>
  <c r="I384" i="2"/>
  <c r="I383" i="2"/>
  <c r="K383" i="2" s="1"/>
  <c r="I382" i="2"/>
  <c r="K382" i="2" s="1"/>
  <c r="I381" i="2"/>
  <c r="K381" i="2" s="1"/>
  <c r="I380" i="2"/>
  <c r="K380" i="2" s="1"/>
  <c r="I378" i="2"/>
  <c r="K378" i="2" s="1"/>
  <c r="I375" i="2"/>
  <c r="K375" i="2" s="1"/>
  <c r="I374" i="2"/>
  <c r="K374" i="2" s="1"/>
  <c r="I372" i="2"/>
  <c r="I371" i="2"/>
  <c r="K371" i="2" s="1"/>
  <c r="I370" i="2"/>
  <c r="K370" i="2" s="1"/>
  <c r="I369" i="2"/>
  <c r="K369" i="2" s="1"/>
  <c r="I368" i="2"/>
  <c r="K368" i="2" s="1"/>
  <c r="I367" i="2"/>
  <c r="I364" i="2"/>
  <c r="K364" i="2" s="1"/>
  <c r="K363" i="2"/>
  <c r="I363" i="2"/>
  <c r="I362" i="2"/>
  <c r="I361" i="2"/>
  <c r="K361" i="2" s="1"/>
  <c r="I359" i="2"/>
  <c r="K359" i="2" s="1"/>
  <c r="I358" i="2"/>
  <c r="K358" i="2" s="1"/>
  <c r="I355" i="2"/>
  <c r="I352" i="2"/>
  <c r="K351" i="2"/>
  <c r="I351" i="2"/>
  <c r="I350" i="2"/>
  <c r="I349" i="2"/>
  <c r="K349" i="2" s="1"/>
  <c r="I347" i="2"/>
  <c r="K347" i="2" s="1"/>
  <c r="I346" i="2"/>
  <c r="K346" i="2" s="1"/>
  <c r="I343" i="2"/>
  <c r="K343" i="2" s="1"/>
  <c r="I341" i="2"/>
  <c r="K341" i="2" s="1"/>
  <c r="K339" i="2"/>
  <c r="I339" i="2"/>
  <c r="I338" i="2"/>
  <c r="K338" i="2" s="1"/>
  <c r="I337" i="2"/>
  <c r="K337" i="2" s="1"/>
  <c r="I335" i="2"/>
  <c r="K335" i="2" s="1"/>
  <c r="I334" i="2"/>
  <c r="K334" i="2" s="1"/>
  <c r="I331" i="2"/>
  <c r="K331" i="2" s="1"/>
  <c r="I328" i="2"/>
  <c r="K328" i="2" s="1"/>
  <c r="I327" i="2"/>
  <c r="I325" i="2"/>
  <c r="K325" i="2" s="1"/>
  <c r="I323" i="2"/>
  <c r="K323" i="2" s="1"/>
  <c r="I322" i="2"/>
  <c r="K322" i="2" s="1"/>
  <c r="I321" i="2"/>
  <c r="K321" i="2" s="1"/>
  <c r="I319" i="2"/>
  <c r="K319" i="2" s="1"/>
  <c r="I318" i="2"/>
  <c r="K318" i="2" s="1"/>
  <c r="K315" i="2"/>
  <c r="I315" i="2"/>
  <c r="I313" i="2"/>
  <c r="K313" i="2" s="1"/>
  <c r="I311" i="2"/>
  <c r="K311" i="2" s="1"/>
  <c r="I310" i="2"/>
  <c r="K310" i="2" s="1"/>
  <c r="I309" i="2"/>
  <c r="K309" i="2" s="1"/>
  <c r="I305" i="2"/>
  <c r="K305" i="2" s="1"/>
  <c r="K303" i="2"/>
  <c r="I303" i="2"/>
  <c r="K301" i="2"/>
  <c r="I301" i="2"/>
  <c r="I299" i="2"/>
  <c r="K299" i="2" s="1"/>
  <c r="I298" i="2"/>
  <c r="K298" i="2" s="1"/>
  <c r="I297" i="2"/>
  <c r="K297" i="2" s="1"/>
  <c r="I295" i="2"/>
  <c r="K295" i="2" s="1"/>
  <c r="I292" i="2"/>
  <c r="K292" i="2" s="1"/>
  <c r="I291" i="2"/>
  <c r="I289" i="2"/>
  <c r="K289" i="2" s="1"/>
  <c r="I288" i="2"/>
  <c r="K288" i="2" s="1"/>
  <c r="I287" i="2"/>
  <c r="K287" i="2" s="1"/>
  <c r="I286" i="2"/>
  <c r="K286" i="2" s="1"/>
  <c r="I285" i="2"/>
  <c r="K285" i="2" s="1"/>
  <c r="I283" i="2"/>
  <c r="K283" i="2" s="1"/>
  <c r="I282" i="2"/>
  <c r="K282" i="2" s="1"/>
  <c r="K279" i="2"/>
  <c r="I279" i="2"/>
  <c r="I277" i="2"/>
  <c r="K277" i="2" s="1"/>
  <c r="I275" i="2"/>
  <c r="K275" i="2" s="1"/>
  <c r="I274" i="2"/>
  <c r="K274" i="2" s="1"/>
  <c r="I273" i="2"/>
  <c r="K273" i="2" s="1"/>
  <c r="I269" i="2"/>
  <c r="K269" i="2" s="1"/>
  <c r="K267" i="2"/>
  <c r="I267" i="2"/>
  <c r="I266" i="2"/>
  <c r="K266" i="2" s="1"/>
  <c r="K265" i="2"/>
  <c r="I265" i="2"/>
  <c r="K263" i="2"/>
  <c r="I263" i="2"/>
  <c r="I261" i="2"/>
  <c r="K261" i="2" s="1"/>
  <c r="I259" i="2"/>
  <c r="K259" i="2" s="1"/>
  <c r="I258" i="2"/>
  <c r="K258" i="2" s="1"/>
  <c r="I257" i="2"/>
  <c r="K257" i="2" s="1"/>
  <c r="I255" i="2"/>
  <c r="K255" i="2" s="1"/>
  <c r="I254" i="2"/>
  <c r="K254" i="2" s="1"/>
  <c r="I251" i="2"/>
  <c r="K251" i="2" s="1"/>
  <c r="I249" i="2"/>
  <c r="K249" i="2" s="1"/>
  <c r="I246" i="2"/>
  <c r="K246" i="2" s="1"/>
  <c r="I245" i="2"/>
  <c r="K245" i="2" s="1"/>
  <c r="I243" i="2"/>
  <c r="I242" i="2"/>
  <c r="K242" i="2" s="1"/>
  <c r="K239" i="2"/>
  <c r="I239" i="2"/>
  <c r="I237" i="2"/>
  <c r="K237" i="2" s="1"/>
  <c r="I235" i="2"/>
  <c r="K235" i="2" s="1"/>
  <c r="I234" i="2"/>
  <c r="K233" i="2"/>
  <c r="I233" i="2"/>
  <c r="I231" i="2"/>
  <c r="I230" i="2"/>
  <c r="K230" i="2" s="1"/>
  <c r="I229" i="2"/>
  <c r="K229" i="2" s="1"/>
  <c r="I227" i="2"/>
  <c r="K227" i="2" s="1"/>
  <c r="I226" i="2"/>
  <c r="I225" i="2"/>
  <c r="K225" i="2" s="1"/>
  <c r="I223" i="2"/>
  <c r="K223" i="2" s="1"/>
  <c r="I222" i="2"/>
  <c r="I221" i="2"/>
  <c r="K221" i="2" s="1"/>
  <c r="I219" i="2"/>
  <c r="I218" i="2"/>
  <c r="K218" i="2" s="1"/>
  <c r="K215" i="2"/>
  <c r="I215" i="2"/>
  <c r="I214" i="2"/>
  <c r="I213" i="2"/>
  <c r="K213" i="2" s="1"/>
  <c r="I211" i="2"/>
  <c r="K211" i="2" s="1"/>
  <c r="I210" i="2"/>
  <c r="K209" i="2"/>
  <c r="I209" i="2"/>
  <c r="I207" i="2"/>
  <c r="I206" i="2"/>
  <c r="K206" i="2" s="1"/>
  <c r="I205" i="2"/>
  <c r="K205" i="2" s="1"/>
  <c r="I203" i="2"/>
  <c r="K203" i="2" s="1"/>
  <c r="I202" i="2"/>
  <c r="I201" i="2"/>
  <c r="K201" i="2" s="1"/>
  <c r="I199" i="2"/>
  <c r="K199" i="2" s="1"/>
  <c r="I198" i="2"/>
  <c r="I197" i="2"/>
  <c r="K197" i="2" s="1"/>
  <c r="I195" i="2"/>
  <c r="I194" i="2"/>
  <c r="K194" i="2" s="1"/>
  <c r="K191" i="2"/>
  <c r="I191" i="2"/>
  <c r="I190" i="2"/>
  <c r="I189" i="2"/>
  <c r="I187" i="2"/>
  <c r="K187" i="2" s="1"/>
  <c r="I186" i="2"/>
  <c r="K185" i="2"/>
  <c r="I185" i="2"/>
  <c r="I183" i="2"/>
  <c r="I182" i="2"/>
  <c r="K182" i="2" s="1"/>
  <c r="I179" i="2"/>
  <c r="K179" i="2" s="1"/>
  <c r="I178" i="2"/>
  <c r="I177" i="2"/>
  <c r="K177" i="2" s="1"/>
  <c r="I175" i="2"/>
  <c r="K175" i="2" s="1"/>
  <c r="I174" i="2"/>
  <c r="I173" i="2"/>
  <c r="K173" i="2" s="1"/>
  <c r="I171" i="2"/>
  <c r="I170" i="2"/>
  <c r="K170" i="2" s="1"/>
  <c r="I167" i="2"/>
  <c r="K167" i="2" s="1"/>
  <c r="I166" i="2"/>
  <c r="I165" i="2"/>
  <c r="K165" i="2" s="1"/>
  <c r="I163" i="2"/>
  <c r="K163" i="2" s="1"/>
  <c r="K161" i="2"/>
  <c r="I161" i="2"/>
  <c r="I160" i="2"/>
  <c r="K160" i="2" s="1"/>
  <c r="I159" i="2"/>
  <c r="I158" i="2"/>
  <c r="K158" i="2" s="1"/>
  <c r="I156" i="2"/>
  <c r="K156" i="2" s="1"/>
  <c r="I155" i="2"/>
  <c r="K155" i="2" s="1"/>
  <c r="K153" i="2"/>
  <c r="I153" i="2"/>
  <c r="I151" i="2"/>
  <c r="K151" i="2" s="1"/>
  <c r="K150" i="2"/>
  <c r="I150" i="2"/>
  <c r="I149" i="2"/>
  <c r="K149" i="2" s="1"/>
  <c r="I148" i="2"/>
  <c r="I147" i="2"/>
  <c r="K147" i="2" s="1"/>
  <c r="I146" i="2"/>
  <c r="K146" i="2" s="1"/>
  <c r="I144" i="2"/>
  <c r="I143" i="2"/>
  <c r="K143" i="2" s="1"/>
  <c r="I142" i="2"/>
  <c r="I141" i="2"/>
  <c r="K141" i="2" s="1"/>
  <c r="I140" i="2"/>
  <c r="K140" i="2" s="1"/>
  <c r="I139" i="2"/>
  <c r="K139" i="2" s="1"/>
  <c r="I138" i="2"/>
  <c r="K138" i="2" s="1"/>
  <c r="I137" i="2"/>
  <c r="K137" i="2" s="1"/>
  <c r="I136" i="2"/>
  <c r="K136" i="2" s="1"/>
  <c r="I135" i="2"/>
  <c r="K135" i="2" s="1"/>
  <c r="I134" i="2"/>
  <c r="K134" i="2" s="1"/>
  <c r="I132" i="2"/>
  <c r="I131" i="2"/>
  <c r="K131" i="2" s="1"/>
  <c r="I130" i="2"/>
  <c r="I129" i="2"/>
  <c r="K129" i="2" s="1"/>
  <c r="I128" i="2"/>
  <c r="K128" i="2" s="1"/>
  <c r="I127" i="2"/>
  <c r="K127" i="2" s="1"/>
  <c r="I126" i="2"/>
  <c r="K126" i="2" s="1"/>
  <c r="I125" i="2"/>
  <c r="K125" i="2" s="1"/>
  <c r="I124" i="2"/>
  <c r="K124" i="2" s="1"/>
  <c r="I123" i="2"/>
  <c r="K123" i="2" s="1"/>
  <c r="I122" i="2"/>
  <c r="K122" i="2" s="1"/>
  <c r="I121" i="2"/>
  <c r="K121" i="2" s="1"/>
  <c r="I120" i="2"/>
  <c r="K120" i="2" s="1"/>
  <c r="I119" i="2"/>
  <c r="K119" i="2" s="1"/>
  <c r="I118" i="2"/>
  <c r="K118" i="2" s="1"/>
  <c r="I117" i="2"/>
  <c r="I116" i="2"/>
  <c r="K116" i="2" s="1"/>
  <c r="I115" i="2"/>
  <c r="K115" i="2" s="1"/>
  <c r="I114" i="2"/>
  <c r="K114" i="2" s="1"/>
  <c r="I113" i="2"/>
  <c r="K113" i="2" s="1"/>
  <c r="I112" i="2"/>
  <c r="K112" i="2" s="1"/>
  <c r="I111" i="2"/>
  <c r="K111" i="2" s="1"/>
  <c r="I110" i="2"/>
  <c r="I109" i="2"/>
  <c r="K109" i="2" s="1"/>
  <c r="I108" i="2"/>
  <c r="K108" i="2" s="1"/>
  <c r="I107" i="2"/>
  <c r="K107" i="2" s="1"/>
  <c r="I106" i="2"/>
  <c r="I105" i="2"/>
  <c r="I104" i="2"/>
  <c r="K104" i="2" s="1"/>
  <c r="I103" i="2"/>
  <c r="K103" i="2" s="1"/>
  <c r="I102" i="2"/>
  <c r="K102" i="2" s="1"/>
  <c r="I101" i="2"/>
  <c r="K101" i="2" s="1"/>
  <c r="I100" i="2"/>
  <c r="K100" i="2" s="1"/>
  <c r="I99" i="2"/>
  <c r="K99" i="2" s="1"/>
  <c r="I98" i="2"/>
  <c r="I97" i="2"/>
  <c r="K97" i="2" s="1"/>
  <c r="I96" i="2"/>
  <c r="K96" i="2" s="1"/>
  <c r="I95" i="2"/>
  <c r="K95" i="2" s="1"/>
  <c r="I94" i="2"/>
  <c r="K94" i="2" s="1"/>
  <c r="I93" i="2"/>
  <c r="I92" i="2"/>
  <c r="K92" i="2" s="1"/>
  <c r="I91" i="2"/>
  <c r="K91" i="2" s="1"/>
  <c r="I90" i="2"/>
  <c r="K90" i="2" s="1"/>
  <c r="I89" i="2"/>
  <c r="K89" i="2" s="1"/>
  <c r="I88" i="2"/>
  <c r="K88" i="2" s="1"/>
  <c r="I87" i="2"/>
  <c r="I86" i="2"/>
  <c r="I84" i="2"/>
  <c r="K84" i="2" s="1"/>
  <c r="I83" i="2"/>
  <c r="K83" i="2" s="1"/>
  <c r="I82" i="2"/>
  <c r="I81" i="2"/>
  <c r="I80" i="2"/>
  <c r="K80" i="2" s="1"/>
  <c r="I79" i="2"/>
  <c r="K79" i="2" s="1"/>
  <c r="I78" i="2"/>
  <c r="K78" i="2" s="1"/>
  <c r="I77" i="2"/>
  <c r="K77" i="2" s="1"/>
  <c r="I76" i="2"/>
  <c r="K76" i="2" s="1"/>
  <c r="I75" i="2"/>
  <c r="K75" i="2" s="1"/>
  <c r="I74" i="2"/>
  <c r="I73" i="2"/>
  <c r="K73" i="2" s="1"/>
  <c r="I72" i="2"/>
  <c r="K72" i="2" s="1"/>
  <c r="I71" i="2"/>
  <c r="K71" i="2" s="1"/>
  <c r="I70" i="2"/>
  <c r="I69" i="2"/>
  <c r="I68" i="2"/>
  <c r="K68" i="2" s="1"/>
  <c r="I67" i="2"/>
  <c r="K67" i="2" s="1"/>
  <c r="I65" i="2"/>
  <c r="K65" i="2" s="1"/>
  <c r="I64" i="2"/>
  <c r="K64" i="2" s="1"/>
  <c r="I63" i="2"/>
  <c r="K63" i="2" s="1"/>
  <c r="I62" i="2"/>
  <c r="I60" i="2"/>
  <c r="K60" i="2" s="1"/>
  <c r="I59" i="2"/>
  <c r="K59" i="2" s="1"/>
  <c r="I58" i="2"/>
  <c r="K58" i="2" s="1"/>
  <c r="I57" i="2"/>
  <c r="I56" i="2"/>
  <c r="K56" i="2" s="1"/>
  <c r="I55" i="2"/>
  <c r="K55" i="2" s="1"/>
  <c r="I54" i="2"/>
  <c r="K54" i="2" s="1"/>
  <c r="I53" i="2"/>
  <c r="K53" i="2" s="1"/>
  <c r="I52" i="2"/>
  <c r="K52" i="2" s="1"/>
  <c r="I51" i="2"/>
  <c r="I50" i="2"/>
  <c r="I48" i="2"/>
  <c r="K48" i="2" s="1"/>
  <c r="I47" i="2"/>
  <c r="K47" i="2" s="1"/>
  <c r="I46" i="2"/>
  <c r="K46" i="2" s="1"/>
  <c r="I45" i="2"/>
  <c r="I44" i="2"/>
  <c r="K44" i="2" s="1"/>
  <c r="I43" i="2"/>
  <c r="K43" i="2" s="1"/>
  <c r="I42" i="2"/>
  <c r="K42" i="2" s="1"/>
  <c r="I41" i="2"/>
  <c r="K41" i="2" s="1"/>
  <c r="I40" i="2"/>
  <c r="K40" i="2" s="1"/>
  <c r="I39" i="2"/>
  <c r="K39" i="2" s="1"/>
  <c r="I38" i="2"/>
  <c r="I37" i="2"/>
  <c r="K37" i="2" s="1"/>
  <c r="I36" i="2"/>
  <c r="K36" i="2" s="1"/>
  <c r="I35" i="2"/>
  <c r="K35" i="2" s="1"/>
  <c r="I34" i="2"/>
  <c r="K34" i="2" s="1"/>
  <c r="I33" i="2"/>
  <c r="K33" i="2" s="1"/>
  <c r="K32" i="2"/>
  <c r="I32" i="2"/>
  <c r="I31" i="2"/>
  <c r="K31" i="2" s="1"/>
  <c r="K30" i="2"/>
  <c r="I30" i="2"/>
  <c r="I29" i="2"/>
  <c r="I28" i="2"/>
  <c r="K28" i="2" s="1"/>
  <c r="I27" i="2"/>
  <c r="I26" i="2"/>
  <c r="K26" i="2" s="1"/>
  <c r="I25" i="2"/>
  <c r="K25" i="2" s="1"/>
  <c r="I24" i="2"/>
  <c r="K24" i="2" s="1"/>
  <c r="I23" i="2"/>
  <c r="K23" i="2" s="1"/>
  <c r="I22" i="2"/>
  <c r="K22" i="2" s="1"/>
  <c r="I21" i="2"/>
  <c r="K21" i="2" s="1"/>
  <c r="I20" i="2"/>
  <c r="K20" i="2" s="1"/>
  <c r="I19" i="2"/>
  <c r="I18" i="2"/>
  <c r="K18" i="2" s="1"/>
  <c r="I17" i="2"/>
  <c r="K17" i="2" s="1"/>
  <c r="K16" i="2"/>
  <c r="I16" i="2"/>
  <c r="I15" i="2"/>
  <c r="K15" i="2" s="1"/>
  <c r="I14" i="2"/>
  <c r="K14" i="2" s="1"/>
  <c r="I12" i="2"/>
  <c r="K12" i="2" s="1"/>
  <c r="I10" i="2"/>
  <c r="K10" i="2" s="1"/>
  <c r="I9" i="2"/>
  <c r="K9" i="2" s="1"/>
  <c r="I8" i="2"/>
  <c r="K8" i="2" s="1"/>
  <c r="L5" i="1"/>
  <c r="Y29" i="1" l="1"/>
  <c r="P29" i="1" s="1"/>
  <c r="Y31" i="1"/>
  <c r="P31" i="1" s="1"/>
  <c r="Y19" i="1"/>
  <c r="P19" i="1" s="1"/>
  <c r="Y14" i="1"/>
  <c r="P14" i="1" s="1"/>
  <c r="Y21" i="1"/>
  <c r="P21" i="1" s="1"/>
  <c r="Y69" i="1"/>
  <c r="P69" i="1" s="1"/>
  <c r="Y78" i="1"/>
  <c r="P78" i="1" s="1"/>
  <c r="Y50" i="1"/>
  <c r="P50" i="1" s="1"/>
  <c r="Y32" i="1"/>
  <c r="P32" i="1" s="1"/>
  <c r="Y40" i="1"/>
  <c r="P40" i="1" s="1"/>
  <c r="Y86" i="1"/>
  <c r="P86" i="1" s="1"/>
  <c r="J68" i="1"/>
  <c r="L68" i="1" s="1"/>
  <c r="M68" i="1" s="1"/>
  <c r="N68" i="1" s="1"/>
  <c r="Y75" i="1"/>
  <c r="P75" i="1" s="1"/>
  <c r="Y83" i="1"/>
  <c r="P83" i="1" s="1"/>
  <c r="Y93" i="1"/>
  <c r="P93" i="1" s="1"/>
  <c r="Y105" i="1"/>
  <c r="P105" i="1" s="1"/>
  <c r="Y84" i="1"/>
  <c r="P84" i="1" s="1"/>
  <c r="Y54" i="1"/>
  <c r="P54" i="1" s="1"/>
  <c r="J80" i="1"/>
  <c r="L80" i="1" s="1"/>
  <c r="M80" i="1" s="1"/>
  <c r="N80" i="1" s="1"/>
  <c r="Y108" i="1"/>
  <c r="P108" i="1" s="1"/>
  <c r="J113" i="1"/>
  <c r="L113" i="1" s="1"/>
  <c r="M113" i="1" s="1"/>
  <c r="N113" i="1" s="1"/>
  <c r="J165" i="1"/>
  <c r="L165" i="1" s="1"/>
  <c r="M165" i="1" s="1"/>
  <c r="N165" i="1" s="1"/>
  <c r="Y87" i="1"/>
  <c r="P87" i="1" s="1"/>
  <c r="J34" i="1"/>
  <c r="L34" i="1" s="1"/>
  <c r="M34" i="1" s="1"/>
  <c r="N34" i="1" s="1"/>
  <c r="Y104" i="1"/>
  <c r="P104" i="1" s="1"/>
  <c r="Y66" i="1"/>
  <c r="P66" i="1" s="1"/>
  <c r="Y60" i="1"/>
  <c r="P60" i="1" s="1"/>
  <c r="J172" i="1"/>
  <c r="L172" i="1" s="1"/>
  <c r="M172" i="1" s="1"/>
  <c r="N172" i="1" s="1"/>
  <c r="J45" i="1"/>
  <c r="L45" i="1" s="1"/>
  <c r="M45" i="1" s="1"/>
  <c r="N45" i="1" s="1"/>
  <c r="Y48" i="1"/>
  <c r="P48" i="1" s="1"/>
  <c r="Y62" i="1"/>
  <c r="P62" i="1" s="1"/>
  <c r="J93" i="1"/>
  <c r="L93" i="1" s="1"/>
  <c r="M93" i="1" s="1"/>
  <c r="N93" i="1" s="1"/>
  <c r="Y120" i="1"/>
  <c r="P120" i="1" s="1"/>
  <c r="Y123" i="1"/>
  <c r="P123" i="1" s="1"/>
  <c r="J125" i="1"/>
  <c r="L125" i="1" s="1"/>
  <c r="M125" i="1" s="1"/>
  <c r="N125" i="1" s="1"/>
  <c r="J161" i="1"/>
  <c r="L161" i="1" s="1"/>
  <c r="M161" i="1" s="1"/>
  <c r="N161" i="1" s="1"/>
  <c r="J136" i="1"/>
  <c r="L136" i="1" s="1"/>
  <c r="M136" i="1" s="1"/>
  <c r="N136" i="1" s="1"/>
  <c r="J171" i="1"/>
  <c r="L171" i="1" s="1"/>
  <c r="M171" i="1" s="1"/>
  <c r="N171" i="1" s="1"/>
  <c r="Y176" i="1"/>
  <c r="P176" i="1" s="1"/>
  <c r="J219" i="1"/>
  <c r="L219" i="1" s="1"/>
  <c r="M219" i="1" s="1"/>
  <c r="N219" i="1" s="1"/>
  <c r="Y229" i="1"/>
  <c r="P229" i="1" s="1"/>
  <c r="Y99" i="1"/>
  <c r="P99" i="1" s="1"/>
  <c r="Y117" i="1"/>
  <c r="P117" i="1" s="1"/>
  <c r="J123" i="1"/>
  <c r="L123" i="1" s="1"/>
  <c r="M123" i="1" s="1"/>
  <c r="N123" i="1" s="1"/>
  <c r="J131" i="1"/>
  <c r="L131" i="1" s="1"/>
  <c r="M131" i="1" s="1"/>
  <c r="N131" i="1" s="1"/>
  <c r="Y141" i="1"/>
  <c r="P141" i="1" s="1"/>
  <c r="J164" i="1"/>
  <c r="L164" i="1" s="1"/>
  <c r="M164" i="1" s="1"/>
  <c r="N164" i="1" s="1"/>
  <c r="Y169" i="1"/>
  <c r="P169" i="1" s="1"/>
  <c r="J108" i="1"/>
  <c r="L108" i="1" s="1"/>
  <c r="M108" i="1" s="1"/>
  <c r="N108" i="1" s="1"/>
  <c r="Y114" i="1"/>
  <c r="P114" i="1" s="1"/>
  <c r="Y111" i="1"/>
  <c r="P111" i="1" s="1"/>
  <c r="J129" i="1"/>
  <c r="L129" i="1" s="1"/>
  <c r="M129" i="1" s="1"/>
  <c r="N129" i="1" s="1"/>
  <c r="Y143" i="1"/>
  <c r="P143" i="1" s="1"/>
  <c r="J159" i="1"/>
  <c r="L159" i="1" s="1"/>
  <c r="M159" i="1" s="1"/>
  <c r="N159" i="1" s="1"/>
  <c r="Y164" i="1"/>
  <c r="P164" i="1" s="1"/>
  <c r="Y175" i="1"/>
  <c r="P175" i="1" s="1"/>
  <c r="Y182" i="1"/>
  <c r="P182" i="1" s="1"/>
  <c r="J209" i="1"/>
  <c r="L209" i="1" s="1"/>
  <c r="M209" i="1" s="1"/>
  <c r="N209" i="1" s="1"/>
  <c r="Y222" i="1"/>
  <c r="P222" i="1" s="1"/>
  <c r="Y234" i="1"/>
  <c r="P234" i="1" s="1"/>
  <c r="J102" i="1"/>
  <c r="L102" i="1" s="1"/>
  <c r="M102" i="1" s="1"/>
  <c r="N102" i="1" s="1"/>
  <c r="Y136" i="1"/>
  <c r="P136" i="1" s="1"/>
  <c r="J152" i="1"/>
  <c r="L152" i="1" s="1"/>
  <c r="M152" i="1" s="1"/>
  <c r="N152" i="1" s="1"/>
  <c r="Y157" i="1"/>
  <c r="P157" i="1" s="1"/>
  <c r="J166" i="1"/>
  <c r="L166" i="1" s="1"/>
  <c r="M166" i="1" s="1"/>
  <c r="N166" i="1" s="1"/>
  <c r="Y204" i="1"/>
  <c r="P204" i="1" s="1"/>
  <c r="Y228" i="1"/>
  <c r="P228" i="1" s="1"/>
  <c r="Y221" i="1"/>
  <c r="P221" i="1" s="1"/>
  <c r="J248" i="1"/>
  <c r="L248" i="1" s="1"/>
  <c r="M248" i="1" s="1"/>
  <c r="N248" i="1" s="1"/>
  <c r="J177" i="1"/>
  <c r="L177" i="1" s="1"/>
  <c r="M177" i="1" s="1"/>
  <c r="N177" i="1" s="1"/>
  <c r="J214" i="1"/>
  <c r="L214" i="1" s="1"/>
  <c r="M214" i="1" s="1"/>
  <c r="N214" i="1" s="1"/>
  <c r="Y227" i="1"/>
  <c r="P227" i="1" s="1"/>
  <c r="J229" i="1"/>
  <c r="L229" i="1" s="1"/>
  <c r="M229" i="1" s="1"/>
  <c r="N229" i="1" s="1"/>
  <c r="J232" i="1"/>
  <c r="L232" i="1" s="1"/>
  <c r="M232" i="1" s="1"/>
  <c r="N232" i="1" s="1"/>
  <c r="J254" i="1"/>
  <c r="L254" i="1" s="1"/>
  <c r="M254" i="1" s="1"/>
  <c r="N254" i="1" s="1"/>
  <c r="J135" i="1"/>
  <c r="L135" i="1" s="1"/>
  <c r="M135" i="1" s="1"/>
  <c r="N135" i="1" s="1"/>
  <c r="Y192" i="1"/>
  <c r="P192" i="1" s="1"/>
  <c r="J201" i="1"/>
  <c r="L201" i="1" s="1"/>
  <c r="M201" i="1" s="1"/>
  <c r="N201" i="1" s="1"/>
  <c r="Y207" i="1"/>
  <c r="P207" i="1" s="1"/>
  <c r="Y241" i="1"/>
  <c r="P241" i="1" s="1"/>
  <c r="J247" i="1"/>
  <c r="L247" i="1" s="1"/>
  <c r="M247" i="1" s="1"/>
  <c r="N247" i="1" s="1"/>
  <c r="J185" i="1"/>
  <c r="L185" i="1" s="1"/>
  <c r="M185" i="1" s="1"/>
  <c r="N185" i="1" s="1"/>
  <c r="Y190" i="1"/>
  <c r="P190" i="1" s="1"/>
  <c r="Y191" i="1"/>
  <c r="P191" i="1" s="1"/>
  <c r="Y261" i="1"/>
  <c r="P261" i="1" s="1"/>
  <c r="J175" i="1"/>
  <c r="L175" i="1" s="1"/>
  <c r="M175" i="1" s="1"/>
  <c r="N175" i="1" s="1"/>
  <c r="Y202" i="1"/>
  <c r="P202" i="1" s="1"/>
  <c r="J204" i="1"/>
  <c r="L204" i="1" s="1"/>
  <c r="M204" i="1" s="1"/>
  <c r="N204" i="1" s="1"/>
  <c r="J183" i="1"/>
  <c r="L183" i="1" s="1"/>
  <c r="M183" i="1" s="1"/>
  <c r="N183" i="1" s="1"/>
  <c r="Y195" i="1"/>
  <c r="P195" i="1" s="1"/>
  <c r="Y224" i="1"/>
  <c r="P224" i="1" s="1"/>
  <c r="J235" i="1"/>
  <c r="L235" i="1" s="1"/>
  <c r="M235" i="1" s="1"/>
  <c r="N235" i="1" s="1"/>
  <c r="Y244" i="1"/>
  <c r="P244" i="1" s="1"/>
  <c r="J289" i="1"/>
  <c r="L289" i="1" s="1"/>
  <c r="M289" i="1" s="1"/>
  <c r="N289" i="1" s="1"/>
  <c r="Y287" i="1"/>
  <c r="P287" i="1" s="1"/>
  <c r="J215" i="1"/>
  <c r="L215" i="1" s="1"/>
  <c r="M215" i="1" s="1"/>
  <c r="N215" i="1" s="1"/>
  <c r="Y231" i="1"/>
  <c r="P231" i="1" s="1"/>
  <c r="Y250" i="1"/>
  <c r="P250" i="1" s="1"/>
  <c r="J190" i="1"/>
  <c r="L190" i="1" s="1"/>
  <c r="M190" i="1" s="1"/>
  <c r="N190" i="1" s="1"/>
  <c r="J203" i="1"/>
  <c r="L203" i="1" s="1"/>
  <c r="M203" i="1" s="1"/>
  <c r="N203" i="1" s="1"/>
  <c r="Y213" i="1"/>
  <c r="P213" i="1" s="1"/>
  <c r="P253" i="1"/>
  <c r="Y285" i="1"/>
  <c r="P285" i="1" s="1"/>
  <c r="Y345" i="1"/>
  <c r="P345" i="1" s="1"/>
  <c r="J226" i="1"/>
  <c r="L226" i="1" s="1"/>
  <c r="M226" i="1" s="1"/>
  <c r="N226" i="1" s="1"/>
  <c r="J278" i="1"/>
  <c r="L278" i="1" s="1"/>
  <c r="M278" i="1" s="1"/>
  <c r="N278" i="1" s="1"/>
  <c r="J282" i="1"/>
  <c r="L282" i="1" s="1"/>
  <c r="M282" i="1" s="1"/>
  <c r="N282" i="1" s="1"/>
  <c r="Y295" i="1"/>
  <c r="P295" i="1" s="1"/>
  <c r="Y304" i="1"/>
  <c r="P304" i="1" s="1"/>
  <c r="J191" i="1"/>
  <c r="L191" i="1" s="1"/>
  <c r="M191" i="1" s="1"/>
  <c r="N191" i="1" s="1"/>
  <c r="J225" i="1"/>
  <c r="L225" i="1" s="1"/>
  <c r="M225" i="1" s="1"/>
  <c r="N225" i="1" s="1"/>
  <c r="Y238" i="1"/>
  <c r="P238" i="1" s="1"/>
  <c r="J242" i="1"/>
  <c r="L242" i="1" s="1"/>
  <c r="M242" i="1" s="1"/>
  <c r="N242" i="1" s="1"/>
  <c r="Y334" i="1"/>
  <c r="P334" i="1" s="1"/>
  <c r="Y351" i="1"/>
  <c r="P351" i="1" s="1"/>
  <c r="Y320" i="1"/>
  <c r="P320" i="1" s="1"/>
  <c r="J197" i="1"/>
  <c r="L197" i="1" s="1"/>
  <c r="M197" i="1" s="1"/>
  <c r="N197" i="1" s="1"/>
  <c r="J220" i="1"/>
  <c r="L220" i="1" s="1"/>
  <c r="M220" i="1" s="1"/>
  <c r="N220" i="1" s="1"/>
  <c r="Y235" i="1"/>
  <c r="P235" i="1" s="1"/>
  <c r="Y237" i="1"/>
  <c r="P237" i="1" s="1"/>
  <c r="M249" i="1"/>
  <c r="N249" i="1" s="1"/>
  <c r="Y279" i="1"/>
  <c r="P279" i="1" s="1"/>
  <c r="J300" i="1"/>
  <c r="L300" i="1" s="1"/>
  <c r="M300" i="1" s="1"/>
  <c r="N300" i="1" s="1"/>
  <c r="J310" i="1"/>
  <c r="L310" i="1" s="1"/>
  <c r="M310" i="1" s="1"/>
  <c r="N310" i="1" s="1"/>
  <c r="Y319" i="1"/>
  <c r="P319" i="1" s="1"/>
  <c r="Y333" i="1"/>
  <c r="P333" i="1" s="1"/>
  <c r="Y363" i="1"/>
  <c r="P363" i="1" s="1"/>
  <c r="J349" i="1"/>
  <c r="L349" i="1" s="1"/>
  <c r="M349" i="1" s="1"/>
  <c r="N349" i="1" s="1"/>
  <c r="Y297" i="1"/>
  <c r="P297" i="1" s="1"/>
  <c r="J341" i="1"/>
  <c r="L341" i="1" s="1"/>
  <c r="M341" i="1" s="1"/>
  <c r="N341" i="1" s="1"/>
  <c r="Y346" i="1"/>
  <c r="P346" i="1" s="1"/>
  <c r="J246" i="1"/>
  <c r="L246" i="1" s="1"/>
  <c r="M246" i="1" s="1"/>
  <c r="N246" i="1" s="1"/>
  <c r="Y266" i="1"/>
  <c r="P266" i="1" s="1"/>
  <c r="Y277" i="1"/>
  <c r="P277" i="1" s="1"/>
  <c r="Y318" i="1"/>
  <c r="P318" i="1" s="1"/>
  <c r="J333" i="1"/>
  <c r="L333" i="1" s="1"/>
  <c r="M333" i="1" s="1"/>
  <c r="N333" i="1" s="1"/>
  <c r="J356" i="1"/>
  <c r="L356" i="1" s="1"/>
  <c r="M356" i="1" s="1"/>
  <c r="N356" i="1" s="1"/>
  <c r="Y366" i="1"/>
  <c r="P366" i="1" s="1"/>
  <c r="Y370" i="1"/>
  <c r="P370" i="1" s="1"/>
  <c r="Y411" i="1"/>
  <c r="P411" i="1" s="1"/>
  <c r="J308" i="1"/>
  <c r="L308" i="1" s="1"/>
  <c r="M308" i="1" s="1"/>
  <c r="N308" i="1" s="1"/>
  <c r="J318" i="1"/>
  <c r="L318" i="1" s="1"/>
  <c r="M318" i="1" s="1"/>
  <c r="N318" i="1" s="1"/>
  <c r="J337" i="1"/>
  <c r="L337" i="1" s="1"/>
  <c r="M337" i="1" s="1"/>
  <c r="N337" i="1" s="1"/>
  <c r="Y382" i="1"/>
  <c r="P382" i="1" s="1"/>
  <c r="Y252" i="1"/>
  <c r="P252" i="1" s="1"/>
  <c r="J255" i="1"/>
  <c r="L255" i="1" s="1"/>
  <c r="M255" i="1" s="1"/>
  <c r="N255" i="1" s="1"/>
  <c r="Y299" i="1"/>
  <c r="P299" i="1" s="1"/>
  <c r="Y326" i="1"/>
  <c r="P326" i="1" s="1"/>
  <c r="Y356" i="1"/>
  <c r="P356" i="1" s="1"/>
  <c r="Y394" i="1"/>
  <c r="P394" i="1" s="1"/>
  <c r="Y404" i="1"/>
  <c r="P404" i="1" s="1"/>
  <c r="Y388" i="1"/>
  <c r="P388" i="1" s="1"/>
  <c r="Y417" i="1"/>
  <c r="P417" i="1" s="1"/>
  <c r="J253" i="1"/>
  <c r="L253" i="1" s="1"/>
  <c r="M253" i="1" s="1"/>
  <c r="N253" i="1" s="1"/>
  <c r="Y259" i="1"/>
  <c r="P259" i="1" s="1"/>
  <c r="J283" i="1"/>
  <c r="L283" i="1" s="1"/>
  <c r="M283" i="1" s="1"/>
  <c r="N283" i="1" s="1"/>
  <c r="Y289" i="1"/>
  <c r="P289" i="1" s="1"/>
  <c r="J291" i="1"/>
  <c r="L291" i="1" s="1"/>
  <c r="M291" i="1" s="1"/>
  <c r="N291" i="1" s="1"/>
  <c r="Y308" i="1"/>
  <c r="P308" i="1" s="1"/>
  <c r="Y323" i="1"/>
  <c r="P323" i="1" s="1"/>
  <c r="J366" i="1"/>
  <c r="L366" i="1" s="1"/>
  <c r="M366" i="1" s="1"/>
  <c r="N366" i="1" s="1"/>
  <c r="Y371" i="1"/>
  <c r="P371" i="1" s="1"/>
  <c r="J334" i="1"/>
  <c r="L334" i="1" s="1"/>
  <c r="M334" i="1" s="1"/>
  <c r="N334" i="1" s="1"/>
  <c r="Y331" i="1"/>
  <c r="P331" i="1" s="1"/>
  <c r="J335" i="1"/>
  <c r="L335" i="1" s="1"/>
  <c r="M335" i="1" s="1"/>
  <c r="N335" i="1" s="1"/>
  <c r="J372" i="1"/>
  <c r="L372" i="1" s="1"/>
  <c r="M372" i="1" s="1"/>
  <c r="N372" i="1" s="1"/>
  <c r="Y380" i="1"/>
  <c r="P380" i="1" s="1"/>
  <c r="Y409" i="1"/>
  <c r="P409" i="1" s="1"/>
  <c r="J361" i="1"/>
  <c r="L361" i="1" s="1"/>
  <c r="M361" i="1" s="1"/>
  <c r="N361" i="1" s="1"/>
  <c r="Y374" i="1"/>
  <c r="P374" i="1" s="1"/>
  <c r="Y397" i="1"/>
  <c r="P397" i="1" s="1"/>
  <c r="J400" i="1"/>
  <c r="L400" i="1" s="1"/>
  <c r="M400" i="1" s="1"/>
  <c r="N400" i="1" s="1"/>
  <c r="J422" i="1"/>
  <c r="L422" i="1" s="1"/>
  <c r="M422" i="1" s="1"/>
  <c r="N422" i="1" s="1"/>
  <c r="J430" i="1"/>
  <c r="L430" i="1" s="1"/>
  <c r="M430" i="1" s="1"/>
  <c r="N430" i="1" s="1"/>
  <c r="Y391" i="1"/>
  <c r="P391" i="1" s="1"/>
  <c r="J445" i="1"/>
  <c r="L445" i="1" s="1"/>
  <c r="M445" i="1" s="1"/>
  <c r="N445" i="1" s="1"/>
  <c r="J244" i="1"/>
  <c r="L244" i="1" s="1"/>
  <c r="M244" i="1" s="1"/>
  <c r="N244" i="1" s="1"/>
  <c r="Y400" i="1"/>
  <c r="P400" i="1" s="1"/>
  <c r="Y406" i="1"/>
  <c r="P406" i="1" s="1"/>
  <c r="Y315" i="1"/>
  <c r="P315" i="1" s="1"/>
  <c r="Y336" i="1"/>
  <c r="P336" i="1" s="1"/>
  <c r="J342" i="1"/>
  <c r="L342" i="1" s="1"/>
  <c r="M342" i="1" s="1"/>
  <c r="N342" i="1" s="1"/>
  <c r="J358" i="1"/>
  <c r="L358" i="1" s="1"/>
  <c r="M358" i="1" s="1"/>
  <c r="N358" i="1" s="1"/>
  <c r="Y389" i="1"/>
  <c r="P389" i="1" s="1"/>
  <c r="Y395" i="1"/>
  <c r="P395" i="1" s="1"/>
  <c r="Y458" i="1"/>
  <c r="P458" i="1" s="1"/>
  <c r="Y455" i="1"/>
  <c r="P455" i="1" s="1"/>
  <c r="Y451" i="1"/>
  <c r="P451" i="1" s="1"/>
  <c r="J412" i="1"/>
  <c r="L412" i="1" s="1"/>
  <c r="M412" i="1" s="1"/>
  <c r="N412" i="1" s="1"/>
  <c r="J417" i="1"/>
  <c r="L417" i="1" s="1"/>
  <c r="M417" i="1" s="1"/>
  <c r="N417" i="1" s="1"/>
  <c r="Y435" i="1"/>
  <c r="P435" i="1" s="1"/>
  <c r="Y443" i="1"/>
  <c r="P443" i="1" s="1"/>
  <c r="Y479" i="1"/>
  <c r="P479" i="1" s="1"/>
  <c r="Y502" i="1"/>
  <c r="P502" i="1" s="1"/>
  <c r="J376" i="1"/>
  <c r="L376" i="1" s="1"/>
  <c r="M376" i="1" s="1"/>
  <c r="N376" i="1" s="1"/>
  <c r="J394" i="1"/>
  <c r="L394" i="1" s="1"/>
  <c r="M394" i="1" s="1"/>
  <c r="N394" i="1" s="1"/>
  <c r="Y425" i="1"/>
  <c r="P425" i="1" s="1"/>
  <c r="Y441" i="1"/>
  <c r="P441" i="1" s="1"/>
  <c r="J446" i="1"/>
  <c r="L446" i="1" s="1"/>
  <c r="M446" i="1" s="1"/>
  <c r="N446" i="1" s="1"/>
  <c r="Y452" i="1"/>
  <c r="P452" i="1" s="1"/>
  <c r="J456" i="1"/>
  <c r="L456" i="1" s="1"/>
  <c r="M456" i="1" s="1"/>
  <c r="N456" i="1" s="1"/>
  <c r="J481" i="1"/>
  <c r="L481" i="1" s="1"/>
  <c r="M481" i="1" s="1"/>
  <c r="N481" i="1" s="1"/>
  <c r="J504" i="1"/>
  <c r="L504" i="1" s="1"/>
  <c r="M504" i="1" s="1"/>
  <c r="N504" i="1" s="1"/>
  <c r="Y419" i="1"/>
  <c r="P419" i="1" s="1"/>
  <c r="Y422" i="1"/>
  <c r="P422" i="1" s="1"/>
  <c r="Y433" i="1"/>
  <c r="P433" i="1" s="1"/>
  <c r="Y450" i="1"/>
  <c r="P450" i="1" s="1"/>
  <c r="Y461" i="1"/>
  <c r="P461" i="1" s="1"/>
  <c r="Y477" i="1"/>
  <c r="P477" i="1" s="1"/>
  <c r="Y493" i="1"/>
  <c r="P493" i="1" s="1"/>
  <c r="Y497" i="1"/>
  <c r="P497" i="1" s="1"/>
  <c r="Y555" i="1"/>
  <c r="P555" i="1" s="1"/>
  <c r="Y486" i="1"/>
  <c r="P486" i="1" s="1"/>
  <c r="Y513" i="1"/>
  <c r="P513" i="1" s="1"/>
  <c r="Y521" i="1"/>
  <c r="P521" i="1" s="1"/>
  <c r="J370" i="1"/>
  <c r="L370" i="1" s="1"/>
  <c r="M370" i="1" s="1"/>
  <c r="N370" i="1" s="1"/>
  <c r="J388" i="1"/>
  <c r="L388" i="1" s="1"/>
  <c r="M388" i="1" s="1"/>
  <c r="N388" i="1" s="1"/>
  <c r="J406" i="1"/>
  <c r="L406" i="1" s="1"/>
  <c r="M406" i="1" s="1"/>
  <c r="N406" i="1" s="1"/>
  <c r="Y414" i="1"/>
  <c r="P414" i="1" s="1"/>
  <c r="J441" i="1"/>
  <c r="L441" i="1" s="1"/>
  <c r="M441" i="1" s="1"/>
  <c r="N441" i="1" s="1"/>
  <c r="J474" i="1"/>
  <c r="L474" i="1" s="1"/>
  <c r="M474" i="1" s="1"/>
  <c r="N474" i="1" s="1"/>
  <c r="Y495" i="1"/>
  <c r="P495" i="1" s="1"/>
  <c r="Y525" i="1"/>
  <c r="P525" i="1" s="1"/>
  <c r="Y536" i="1"/>
  <c r="P536" i="1" s="1"/>
  <c r="Y431" i="1"/>
  <c r="P431" i="1" s="1"/>
  <c r="J457" i="1"/>
  <c r="L457" i="1" s="1"/>
  <c r="M457" i="1" s="1"/>
  <c r="N457" i="1" s="1"/>
  <c r="J459" i="1"/>
  <c r="L459" i="1" s="1"/>
  <c r="M459" i="1" s="1"/>
  <c r="N459" i="1" s="1"/>
  <c r="J475" i="1"/>
  <c r="L475" i="1" s="1"/>
  <c r="M475" i="1" s="1"/>
  <c r="N475" i="1" s="1"/>
  <c r="J477" i="1"/>
  <c r="L477" i="1" s="1"/>
  <c r="M477" i="1" s="1"/>
  <c r="N477" i="1" s="1"/>
  <c r="Y485" i="1"/>
  <c r="P485" i="1" s="1"/>
  <c r="Y512" i="1"/>
  <c r="P512" i="1" s="1"/>
  <c r="J523" i="1"/>
  <c r="L523" i="1" s="1"/>
  <c r="M523" i="1" s="1"/>
  <c r="N523" i="1" s="1"/>
  <c r="Y566" i="1"/>
  <c r="P566" i="1" s="1"/>
  <c r="J453" i="1"/>
  <c r="L453" i="1" s="1"/>
  <c r="M453" i="1" s="1"/>
  <c r="N453" i="1" s="1"/>
  <c r="J501" i="1"/>
  <c r="L501" i="1" s="1"/>
  <c r="M501" i="1" s="1"/>
  <c r="N501" i="1" s="1"/>
  <c r="J565" i="1"/>
  <c r="L565" i="1" s="1"/>
  <c r="M565" i="1" s="1"/>
  <c r="N565" i="1" s="1"/>
  <c r="J469" i="1"/>
  <c r="L469" i="1" s="1"/>
  <c r="M469" i="1" s="1"/>
  <c r="N469" i="1" s="1"/>
  <c r="J471" i="1"/>
  <c r="L471" i="1" s="1"/>
  <c r="M471" i="1" s="1"/>
  <c r="N471" i="1" s="1"/>
  <c r="Y506" i="1"/>
  <c r="P506" i="1" s="1"/>
  <c r="Y537" i="1"/>
  <c r="P537" i="1" s="1"/>
  <c r="Y568" i="1"/>
  <c r="P568" i="1" s="1"/>
  <c r="Y581" i="1"/>
  <c r="P581" i="1" s="1"/>
  <c r="Y631" i="1"/>
  <c r="P631" i="1" s="1"/>
  <c r="Y517" i="1"/>
  <c r="P517" i="1" s="1"/>
  <c r="J546" i="1"/>
  <c r="L546" i="1" s="1"/>
  <c r="M546" i="1" s="1"/>
  <c r="N546" i="1" s="1"/>
  <c r="Y550" i="1"/>
  <c r="P550" i="1" s="1"/>
  <c r="Y577" i="1"/>
  <c r="P577" i="1" s="1"/>
  <c r="Y598" i="1"/>
  <c r="P598" i="1" s="1"/>
  <c r="Y624" i="1"/>
  <c r="P624" i="1" s="1"/>
  <c r="Y515" i="1"/>
  <c r="P515" i="1" s="1"/>
  <c r="J521" i="1"/>
  <c r="L521" i="1" s="1"/>
  <c r="M521" i="1" s="1"/>
  <c r="N521" i="1" s="1"/>
  <c r="J561" i="1"/>
  <c r="L561" i="1" s="1"/>
  <c r="M561" i="1" s="1"/>
  <c r="N561" i="1" s="1"/>
  <c r="J566" i="1"/>
  <c r="L566" i="1" s="1"/>
  <c r="M566" i="1" s="1"/>
  <c r="N566" i="1" s="1"/>
  <c r="Y580" i="1"/>
  <c r="P580" i="1" s="1"/>
  <c r="Y586" i="1"/>
  <c r="P586" i="1" s="1"/>
  <c r="J588" i="1"/>
  <c r="L588" i="1" s="1"/>
  <c r="M588" i="1" s="1"/>
  <c r="N588" i="1" s="1"/>
  <c r="J610" i="1"/>
  <c r="L610" i="1" s="1"/>
  <c r="M610" i="1" s="1"/>
  <c r="N610" i="1" s="1"/>
  <c r="J618" i="1"/>
  <c r="L618" i="1" s="1"/>
  <c r="M618" i="1" s="1"/>
  <c r="N618" i="1" s="1"/>
  <c r="Y638" i="1"/>
  <c r="P638" i="1" s="1"/>
  <c r="J558" i="1"/>
  <c r="L558" i="1" s="1"/>
  <c r="M558" i="1" s="1"/>
  <c r="N558" i="1" s="1"/>
  <c r="J570" i="1"/>
  <c r="L570" i="1" s="1"/>
  <c r="M570" i="1" s="1"/>
  <c r="N570" i="1" s="1"/>
  <c r="Y579" i="1"/>
  <c r="P579" i="1" s="1"/>
  <c r="J543" i="1"/>
  <c r="L543" i="1" s="1"/>
  <c r="M543" i="1" s="1"/>
  <c r="N543" i="1" s="1"/>
  <c r="Y588" i="1"/>
  <c r="P588" i="1" s="1"/>
  <c r="J594" i="1"/>
  <c r="L594" i="1" s="1"/>
  <c r="M594" i="1" s="1"/>
  <c r="N594" i="1" s="1"/>
  <c r="Y610" i="1"/>
  <c r="P610" i="1" s="1"/>
  <c r="J613" i="1"/>
  <c r="L613" i="1" s="1"/>
  <c r="M613" i="1" s="1"/>
  <c r="N613" i="1" s="1"/>
  <c r="J513" i="1"/>
  <c r="L513" i="1" s="1"/>
  <c r="M513" i="1" s="1"/>
  <c r="N513" i="1" s="1"/>
  <c r="J515" i="1"/>
  <c r="L515" i="1" s="1"/>
  <c r="M515" i="1" s="1"/>
  <c r="N515" i="1" s="1"/>
  <c r="J590" i="1"/>
  <c r="L590" i="1" s="1"/>
  <c r="M590" i="1" s="1"/>
  <c r="N590" i="1" s="1"/>
  <c r="Y523" i="1"/>
  <c r="P523" i="1" s="1"/>
  <c r="J589" i="1"/>
  <c r="L589" i="1" s="1"/>
  <c r="M589" i="1" s="1"/>
  <c r="N589" i="1" s="1"/>
  <c r="Y625" i="1"/>
  <c r="P625" i="1" s="1"/>
  <c r="Y552" i="1"/>
  <c r="P552" i="1" s="1"/>
  <c r="J576" i="1"/>
  <c r="L576" i="1" s="1"/>
  <c r="M576" i="1" s="1"/>
  <c r="N576" i="1" s="1"/>
  <c r="J627" i="1"/>
  <c r="L627" i="1" s="1"/>
  <c r="M627" i="1" s="1"/>
  <c r="N627" i="1" s="1"/>
  <c r="J606" i="1"/>
  <c r="L606" i="1" s="1"/>
  <c r="M606" i="1" s="1"/>
  <c r="N606" i="1" s="1"/>
  <c r="J625" i="1"/>
  <c r="L625" i="1" s="1"/>
  <c r="M625" i="1" s="1"/>
  <c r="N625" i="1" s="1"/>
  <c r="Y660" i="1"/>
  <c r="P660" i="1" s="1"/>
  <c r="J612" i="1"/>
  <c r="L612" i="1" s="1"/>
  <c r="M612" i="1" s="1"/>
  <c r="N612" i="1" s="1"/>
  <c r="Y628" i="1"/>
  <c r="P628" i="1" s="1"/>
  <c r="Y636" i="1"/>
  <c r="P636" i="1" s="1"/>
  <c r="Y654" i="1"/>
  <c r="P654" i="1" s="1"/>
  <c r="Y574" i="1"/>
  <c r="P574" i="1" s="1"/>
  <c r="J624" i="1"/>
  <c r="L624" i="1" s="1"/>
  <c r="M624" i="1" s="1"/>
  <c r="N624" i="1" s="1"/>
  <c r="J639" i="1"/>
  <c r="L639" i="1" s="1"/>
  <c r="M639" i="1" s="1"/>
  <c r="N639" i="1" s="1"/>
  <c r="J657" i="1"/>
  <c r="L657" i="1" s="1"/>
  <c r="M657" i="1" s="1"/>
  <c r="N657" i="1" s="1"/>
  <c r="Y658" i="1"/>
  <c r="P658" i="1" s="1"/>
  <c r="Y582" i="1"/>
  <c r="P582" i="1" s="1"/>
  <c r="Y616" i="1"/>
  <c r="P616" i="1" s="1"/>
  <c r="J645" i="1"/>
  <c r="L645" i="1" s="1"/>
  <c r="M645" i="1" s="1"/>
  <c r="N645" i="1" s="1"/>
  <c r="Y652" i="1"/>
  <c r="P652" i="1" s="1"/>
  <c r="Y640" i="1"/>
  <c r="P640" i="1" s="1"/>
  <c r="Y646" i="1"/>
  <c r="P646" i="1" s="1"/>
  <c r="Y594" i="1"/>
  <c r="P594" i="1" s="1"/>
  <c r="J636" i="1"/>
  <c r="L636" i="1" s="1"/>
  <c r="M636" i="1" s="1"/>
  <c r="N636" i="1" s="1"/>
  <c r="J649" i="1"/>
  <c r="L649" i="1" s="1"/>
  <c r="M649" i="1" s="1"/>
  <c r="N649" i="1" s="1"/>
  <c r="Y600" i="1"/>
  <c r="P600" i="1" s="1"/>
  <c r="J619" i="1"/>
  <c r="L619" i="1" s="1"/>
  <c r="M619" i="1" s="1"/>
  <c r="N619" i="1" s="1"/>
  <c r="J643" i="1"/>
  <c r="L643" i="1" s="1"/>
  <c r="M643" i="1" s="1"/>
  <c r="N643" i="1" s="1"/>
  <c r="J654" i="1"/>
  <c r="L654" i="1" s="1"/>
  <c r="M654" i="1" s="1"/>
  <c r="N654" i="1" s="1"/>
  <c r="Y612" i="1"/>
  <c r="P612" i="1" s="1"/>
  <c r="Y622" i="1"/>
  <c r="P622" i="1" s="1"/>
  <c r="J642" i="1"/>
  <c r="L642" i="1" s="1"/>
  <c r="M642" i="1" s="1"/>
  <c r="N642" i="1" s="1"/>
  <c r="K655" i="2"/>
  <c r="K352" i="2"/>
  <c r="K189" i="2"/>
  <c r="K355" i="2"/>
  <c r="K514" i="2"/>
  <c r="K520" i="2"/>
  <c r="L7" i="1"/>
  <c r="I11" i="2"/>
  <c r="K70" i="2"/>
  <c r="K19" i="2"/>
  <c r="K130" i="2"/>
  <c r="I49" i="2"/>
  <c r="K51" i="2"/>
  <c r="I133" i="2"/>
  <c r="I157" i="2"/>
  <c r="K106" i="2"/>
  <c r="I66" i="2"/>
  <c r="K82" i="2"/>
  <c r="I85" i="2"/>
  <c r="K87" i="2"/>
  <c r="I61" i="2"/>
  <c r="I13" i="2"/>
  <c r="I145" i="2"/>
  <c r="I181" i="2"/>
  <c r="I276" i="2"/>
  <c r="I307" i="2"/>
  <c r="K174" i="2"/>
  <c r="K198" i="2"/>
  <c r="K222" i="2"/>
  <c r="K327" i="2"/>
  <c r="I333" i="2"/>
  <c r="K148" i="2"/>
  <c r="K171" i="2"/>
  <c r="K195" i="2"/>
  <c r="K219" i="2"/>
  <c r="K243" i="2"/>
  <c r="K29" i="2"/>
  <c r="K45" i="2"/>
  <c r="K57" i="2"/>
  <c r="K69" i="2"/>
  <c r="K81" i="2"/>
  <c r="K93" i="2"/>
  <c r="K105" i="2"/>
  <c r="K117" i="2"/>
  <c r="I169" i="2"/>
  <c r="I193" i="2"/>
  <c r="I217" i="2"/>
  <c r="I241" i="2"/>
  <c r="I268" i="2"/>
  <c r="I271" i="2"/>
  <c r="K27" i="2"/>
  <c r="K38" i="2"/>
  <c r="K50" i="2"/>
  <c r="K62" i="2"/>
  <c r="K74" i="2"/>
  <c r="K86" i="2"/>
  <c r="K98" i="2"/>
  <c r="K110" i="2"/>
  <c r="I172" i="2"/>
  <c r="I247" i="2"/>
  <c r="K291" i="2"/>
  <c r="K132" i="2"/>
  <c r="K144" i="2"/>
  <c r="I162" i="2"/>
  <c r="K186" i="2"/>
  <c r="K210" i="2"/>
  <c r="K234" i="2"/>
  <c r="K142" i="2"/>
  <c r="K159" i="2"/>
  <c r="K183" i="2"/>
  <c r="K207" i="2"/>
  <c r="K231" i="2"/>
  <c r="I253" i="2"/>
  <c r="I154" i="2"/>
  <c r="I168" i="2"/>
  <c r="I180" i="2"/>
  <c r="I192" i="2"/>
  <c r="I204" i="2"/>
  <c r="I216" i="2"/>
  <c r="I228" i="2"/>
  <c r="I240" i="2"/>
  <c r="I252" i="2"/>
  <c r="I264" i="2"/>
  <c r="I302" i="2"/>
  <c r="I409" i="2"/>
  <c r="I152" i="2"/>
  <c r="K166" i="2"/>
  <c r="K178" i="2"/>
  <c r="K190" i="2"/>
  <c r="K202" i="2"/>
  <c r="K214" i="2"/>
  <c r="K226" i="2"/>
  <c r="I238" i="2"/>
  <c r="I250" i="2"/>
  <c r="I262" i="2"/>
  <c r="K350" i="2"/>
  <c r="K420" i="2"/>
  <c r="I342" i="2"/>
  <c r="I353" i="2"/>
  <c r="K385" i="2"/>
  <c r="I164" i="2"/>
  <c r="I176" i="2"/>
  <c r="I188" i="2"/>
  <c r="I200" i="2"/>
  <c r="I212" i="2"/>
  <c r="I224" i="2"/>
  <c r="I236" i="2"/>
  <c r="I248" i="2"/>
  <c r="I260" i="2"/>
  <c r="I290" i="2"/>
  <c r="I326" i="2"/>
  <c r="I345" i="2"/>
  <c r="K415" i="2"/>
  <c r="K426" i="2"/>
  <c r="I270" i="2"/>
  <c r="I280" i="2"/>
  <c r="I293" i="2"/>
  <c r="I306" i="2"/>
  <c r="I316" i="2"/>
  <c r="I329" i="2"/>
  <c r="K372" i="2"/>
  <c r="K479" i="2"/>
  <c r="K362" i="2"/>
  <c r="I340" i="2"/>
  <c r="I354" i="2"/>
  <c r="K367" i="2"/>
  <c r="K394" i="2"/>
  <c r="I184" i="2"/>
  <c r="I196" i="2"/>
  <c r="I208" i="2"/>
  <c r="I220" i="2"/>
  <c r="I232" i="2"/>
  <c r="I244" i="2"/>
  <c r="I256" i="2"/>
  <c r="I278" i="2"/>
  <c r="I314" i="2"/>
  <c r="I357" i="2"/>
  <c r="I376" i="2"/>
  <c r="I392" i="2"/>
  <c r="I281" i="2"/>
  <c r="I294" i="2"/>
  <c r="I304" i="2"/>
  <c r="I317" i="2"/>
  <c r="I330" i="2"/>
  <c r="I365" i="2"/>
  <c r="I387" i="2"/>
  <c r="I403" i="2"/>
  <c r="K523" i="2"/>
  <c r="K553" i="2"/>
  <c r="I272" i="2"/>
  <c r="I284" i="2"/>
  <c r="I296" i="2"/>
  <c r="I308" i="2"/>
  <c r="I320" i="2"/>
  <c r="I332" i="2"/>
  <c r="I344" i="2"/>
  <c r="I356" i="2"/>
  <c r="I373" i="2"/>
  <c r="K395" i="2"/>
  <c r="I432" i="2"/>
  <c r="I456" i="2"/>
  <c r="I486" i="2"/>
  <c r="I499" i="2"/>
  <c r="I366" i="2"/>
  <c r="I388" i="2"/>
  <c r="I398" i="2"/>
  <c r="I435" i="2"/>
  <c r="I462" i="2"/>
  <c r="I467" i="2"/>
  <c r="I475" i="2"/>
  <c r="I502" i="2"/>
  <c r="I567" i="2"/>
  <c r="I425" i="2"/>
  <c r="I438" i="2"/>
  <c r="I451" i="2"/>
  <c r="I478" i="2"/>
  <c r="I446" i="2"/>
  <c r="K481" i="2"/>
  <c r="I497" i="2"/>
  <c r="K524" i="2"/>
  <c r="I578" i="2"/>
  <c r="I379" i="2"/>
  <c r="I401" i="2"/>
  <c r="I436" i="2"/>
  <c r="I449" i="2"/>
  <c r="I460" i="2"/>
  <c r="K521" i="2"/>
  <c r="I535" i="2"/>
  <c r="I414" i="2"/>
  <c r="K541" i="2"/>
  <c r="I300" i="2"/>
  <c r="I312" i="2"/>
  <c r="I324" i="2"/>
  <c r="I336" i="2"/>
  <c r="I348" i="2"/>
  <c r="I360" i="2"/>
  <c r="I377" i="2"/>
  <c r="I517" i="2"/>
  <c r="I558" i="2"/>
  <c r="K573" i="2"/>
  <c r="I587" i="2"/>
  <c r="I513" i="2"/>
  <c r="I592" i="2"/>
  <c r="K658" i="2"/>
  <c r="I619" i="2"/>
  <c r="I633" i="2"/>
  <c r="I572" i="2"/>
  <c r="I609" i="2"/>
  <c r="K639" i="2"/>
  <c r="I659" i="2"/>
  <c r="I561" i="2"/>
  <c r="I612" i="2"/>
  <c r="I617" i="2"/>
  <c r="I620" i="2"/>
  <c r="K623" i="2"/>
  <c r="I605" i="2"/>
  <c r="K626" i="2"/>
  <c r="I548" i="2"/>
  <c r="I557" i="2"/>
  <c r="I537" i="2"/>
  <c r="K575" i="2"/>
  <c r="I596" i="2"/>
  <c r="I652" i="2"/>
  <c r="K517" i="2" l="1"/>
  <c r="K377" i="2"/>
  <c r="K449" i="2"/>
  <c r="K425" i="2"/>
  <c r="K456" i="2"/>
  <c r="K357" i="2"/>
  <c r="K354" i="2"/>
  <c r="K164" i="2"/>
  <c r="K192" i="2"/>
  <c r="K169" i="2"/>
  <c r="K13" i="2"/>
  <c r="K11" i="2"/>
  <c r="K659" i="2"/>
  <c r="K460" i="2"/>
  <c r="K486" i="2"/>
  <c r="K376" i="2"/>
  <c r="K204" i="2"/>
  <c r="K537" i="2"/>
  <c r="K609" i="2"/>
  <c r="K360" i="2"/>
  <c r="K436" i="2"/>
  <c r="K567" i="2"/>
  <c r="K432" i="2"/>
  <c r="K314" i="2"/>
  <c r="K340" i="2"/>
  <c r="K345" i="2"/>
  <c r="K180" i="2"/>
  <c r="K162" i="2"/>
  <c r="K85" i="2"/>
  <c r="K557" i="2"/>
  <c r="K572" i="2"/>
  <c r="K348" i="2"/>
  <c r="K401" i="2"/>
  <c r="K502" i="2"/>
  <c r="K403" i="2"/>
  <c r="K278" i="2"/>
  <c r="K326" i="2"/>
  <c r="K353" i="2"/>
  <c r="K168" i="2"/>
  <c r="K596" i="2"/>
  <c r="K438" i="2"/>
  <c r="K272" i="2"/>
  <c r="K145" i="2"/>
  <c r="K548" i="2"/>
  <c r="K633" i="2"/>
  <c r="K336" i="2"/>
  <c r="K379" i="2"/>
  <c r="K475" i="2"/>
  <c r="K373" i="2"/>
  <c r="K387" i="2"/>
  <c r="K256" i="2"/>
  <c r="K290" i="2"/>
  <c r="K342" i="2"/>
  <c r="K152" i="2"/>
  <c r="K154" i="2"/>
  <c r="K307" i="2"/>
  <c r="K66" i="2"/>
  <c r="K176" i="2"/>
  <c r="K619" i="2"/>
  <c r="K324" i="2"/>
  <c r="K578" i="2"/>
  <c r="K467" i="2"/>
  <c r="K356" i="2"/>
  <c r="K365" i="2"/>
  <c r="K244" i="2"/>
  <c r="K260" i="2"/>
  <c r="K409" i="2"/>
  <c r="K253" i="2"/>
  <c r="K333" i="2"/>
  <c r="K276" i="2"/>
  <c r="K157" i="2"/>
  <c r="K605" i="2"/>
  <c r="K312" i="2"/>
  <c r="K462" i="2"/>
  <c r="K344" i="2"/>
  <c r="K330" i="2"/>
  <c r="K232" i="2"/>
  <c r="K329" i="2"/>
  <c r="K248" i="2"/>
  <c r="K302" i="2"/>
  <c r="K133" i="2"/>
  <c r="K236" i="2"/>
  <c r="K592" i="2"/>
  <c r="K332" i="2"/>
  <c r="K316" i="2"/>
  <c r="K264" i="2"/>
  <c r="K398" i="2"/>
  <c r="K208" i="2"/>
  <c r="K250" i="2"/>
  <c r="K317" i="2"/>
  <c r="K620" i="2"/>
  <c r="K513" i="2"/>
  <c r="K320" i="2"/>
  <c r="K304" i="2"/>
  <c r="K306" i="2"/>
  <c r="K224" i="2"/>
  <c r="K252" i="2"/>
  <c r="K271" i="2"/>
  <c r="K49" i="2"/>
  <c r="K617" i="2"/>
  <c r="K587" i="2"/>
  <c r="K414" i="2"/>
  <c r="K446" i="2"/>
  <c r="K388" i="2"/>
  <c r="K308" i="2"/>
  <c r="K294" i="2"/>
  <c r="K196" i="2"/>
  <c r="K293" i="2"/>
  <c r="K212" i="2"/>
  <c r="K238" i="2"/>
  <c r="K240" i="2"/>
  <c r="K268" i="2"/>
  <c r="K497" i="2"/>
  <c r="K296" i="2"/>
  <c r="K241" i="2"/>
  <c r="K193" i="2"/>
  <c r="K300" i="2"/>
  <c r="K435" i="2"/>
  <c r="K220" i="2"/>
  <c r="K262" i="2"/>
  <c r="K612" i="2"/>
  <c r="K535" i="2"/>
  <c r="K478" i="2"/>
  <c r="K366" i="2"/>
  <c r="K281" i="2"/>
  <c r="K184" i="2"/>
  <c r="K280" i="2"/>
  <c r="K200" i="2"/>
  <c r="K228" i="2"/>
  <c r="K247" i="2"/>
  <c r="K61" i="2"/>
  <c r="K652" i="2"/>
  <c r="K561" i="2"/>
  <c r="K558" i="2"/>
  <c r="K451" i="2"/>
  <c r="K499" i="2"/>
  <c r="K284" i="2"/>
  <c r="K392" i="2"/>
  <c r="K270" i="2"/>
  <c r="K188" i="2"/>
  <c r="K216" i="2"/>
  <c r="K172" i="2"/>
  <c r="K217" i="2"/>
  <c r="K181" i="2"/>
</calcChain>
</file>

<file path=xl/sharedStrings.xml><?xml version="1.0" encoding="utf-8"?>
<sst xmlns="http://schemas.openxmlformats.org/spreadsheetml/2006/main" count="1396" uniqueCount="713">
  <si>
    <t>Staffing Incentive Calculation</t>
  </si>
  <si>
    <t>Phase-in Considerations</t>
  </si>
  <si>
    <t>Adj Factor</t>
  </si>
  <si>
    <t>Benchmark</t>
  </si>
  <si>
    <t>Current Period</t>
  </si>
  <si>
    <t>RUG HPRD %</t>
  </si>
  <si>
    <t>PDPM HPRD %</t>
  </si>
  <si>
    <t>Provider Info File</t>
  </si>
  <si>
    <t>Per Diem Reduction Protection Calcualtion</t>
  </si>
  <si>
    <t xml:space="preserve">Provider Name </t>
  </si>
  <si>
    <t>IDPH Facility ID</t>
  </si>
  <si>
    <t>Medicare ID (CCN)</t>
  </si>
  <si>
    <t>Reported Hours Footnote</t>
  </si>
  <si>
    <t>Reported Hours</t>
  </si>
  <si>
    <t>Statutory Adjustment Factor</t>
  </si>
  <si>
    <t>CMS Reported Case Mix Hours</t>
  </si>
  <si>
    <t>Benchmark National Avg. Reported Staffing</t>
  </si>
  <si>
    <t>Current Period National Avg. Reported Staffing</t>
  </si>
  <si>
    <t xml:space="preserve">IL Adj Facility  Case Mix HPRD </t>
  </si>
  <si>
    <t>7/1/2024 Case Mix HPRD</t>
  </si>
  <si>
    <t>Provider % of STRIVE</t>
  </si>
  <si>
    <t>Round Down Provider % of STRIVE</t>
  </si>
  <si>
    <t>Preliminary Staffing Incentive Per Diem</t>
  </si>
  <si>
    <t>Final Staffing Incentive Per Diem (w/ Reduction Protection)</t>
  </si>
  <si>
    <t>Per Diem Percent Change (Prior Period)</t>
  </si>
  <si>
    <t>Greater Than 5% Reduction</t>
  </si>
  <si>
    <t>Per Diem Percent Change (Current Period)</t>
  </si>
  <si>
    <t>Two Consecutive Periods with Greater than 5% reduction</t>
  </si>
  <si>
    <t>95% of Prior Period Per Diem</t>
  </si>
  <si>
    <t>ARCADIA CARE CLIFTON</t>
  </si>
  <si>
    <t>ABBINGTON VILLAGE NURSING AND</t>
  </si>
  <si>
    <t>ELEVATE CARE ABINGTON LLC</t>
  </si>
  <si>
    <t>ACCOLADE HC OF PAXTON ON PELLS</t>
  </si>
  <si>
    <t>ACCOLADE HEALTHCARE OF PONTIAC</t>
  </si>
  <si>
    <t>ACCOLADE PAXTON SENIOR LIVING</t>
  </si>
  <si>
    <t>ADDOLORATA VILLA</t>
  </si>
  <si>
    <t>ALDEN COURTS OF SHOREWOOD, INC</t>
  </si>
  <si>
    <t>ALDEN COURTS OF WATERFORD, LLC</t>
  </si>
  <si>
    <t>ALDEN DEBES REHABILITATION AND</t>
  </si>
  <si>
    <t>ALDEN DES PLAINES REHAB HHC</t>
  </si>
  <si>
    <t>ALDEN ESTATES CTS OF HUNTLEY</t>
  </si>
  <si>
    <t>ALDEN ESTATES OF BARRINGTON</t>
  </si>
  <si>
    <t>ALDEN ESTATES OF EVANSTON</t>
  </si>
  <si>
    <t>ALDEN ESTATES OF NAPERVILLE</t>
  </si>
  <si>
    <t>ALDEN ESTATES OF NORTHMOOR</t>
  </si>
  <si>
    <t>ALDEN ESTATES OF ORLAND PARK</t>
  </si>
  <si>
    <t>ALDEN ESTATES OF SHOREWOOD</t>
  </si>
  <si>
    <t>ALDEN ESTATES OF SKOKIE</t>
  </si>
  <si>
    <t>ALDEN LAKELAND REHAB AND HCC</t>
  </si>
  <si>
    <t>ALDEN LINCOLN PARK REHAB</t>
  </si>
  <si>
    <t>ALDEN LONG GROVE REHAB</t>
  </si>
  <si>
    <t>ALDEN NORTH SHORE REHAB AND HC</t>
  </si>
  <si>
    <t>ALDEN OF WATERFORD</t>
  </si>
  <si>
    <t>ALDEN PARK STRATHMOOR</t>
  </si>
  <si>
    <t>ALDEN POPLAR CR REHAB AND HCC</t>
  </si>
  <si>
    <t>ALDEN TERRACE OF MCHENRY REHAB</t>
  </si>
  <si>
    <t>ALDEN TOWN MANOR REHAB AND HCC</t>
  </si>
  <si>
    <t>ALDEN VALLEY RIDGE REHAB HCC</t>
  </si>
  <si>
    <t>ALEDO REHAB HEALTH CARE CTR</t>
  </si>
  <si>
    <t>ALHAMBRA REHAB AND HEALTHCARE</t>
  </si>
  <si>
    <t>ALL AMERICAN VILLAGE NURSING A</t>
  </si>
  <si>
    <t>ALLURE OF GENESEO, LLC</t>
  </si>
  <si>
    <t>ALLURE OF MT CARROLL, LLC</t>
  </si>
  <si>
    <t>ALLURE OF PROPHETSTOWN, LLC</t>
  </si>
  <si>
    <t>ALPINE FIRESIDE HEALTH CENTER</t>
  </si>
  <si>
    <t>ALTON MEMORIAL REHAB &amp; THERAPY</t>
  </si>
  <si>
    <t>AMBASSADOR NURSING REHAB CTR</t>
  </si>
  <si>
    <t>AMBERWOOD CARE CENTRE</t>
  </si>
  <si>
    <t>ARC AT BRADLEY</t>
  </si>
  <si>
    <t>APERION CARE BRIDGEPORT</t>
  </si>
  <si>
    <t>APERION CARE BURBANK</t>
  </si>
  <si>
    <t>APERION CARE CAPITOL</t>
  </si>
  <si>
    <t>APERION CARE CHICAGO HEIGHTS</t>
  </si>
  <si>
    <t>APERION CARE DOLTON</t>
  </si>
  <si>
    <t>APERION CARE ELGIN</t>
  </si>
  <si>
    <t>ALIYA OF EVANSTON</t>
  </si>
  <si>
    <t>APERION CARE FAIRFIELD</t>
  </si>
  <si>
    <t>APERION CARE FOREST PARK</t>
  </si>
  <si>
    <t>APERION CARE GLENWOOD</t>
  </si>
  <si>
    <t>ALIYA OF HIGHWOOD</t>
  </si>
  <si>
    <t>APERION CARE INTERNATIONAL</t>
  </si>
  <si>
    <t>ARCADIA CARE JACKSONVILLE</t>
  </si>
  <si>
    <t>AVENUES AT ARCADIA LITCHFIELD</t>
  </si>
  <si>
    <t>14E264</t>
  </si>
  <si>
    <t>APERION CARE MARSEILLES</t>
  </si>
  <si>
    <t>BRIA OF MASCOUTAH LLC</t>
  </si>
  <si>
    <t>APERION CARE MIDLOTHIAN</t>
  </si>
  <si>
    <t>APERION CARE MORTON VILLA</t>
  </si>
  <si>
    <t>APERION CARE OAK LAWN</t>
  </si>
  <si>
    <t>APERION CARE PEORIA HEIGHTS</t>
  </si>
  <si>
    <t>APERION CARE PLUM GROVE</t>
  </si>
  <si>
    <t>APERION CARE PRINCETON</t>
  </si>
  <si>
    <t>GOLDWATER CARE SPRING VALLEY</t>
  </si>
  <si>
    <t>AVENUES AT ARCADIA SPRINGFIELD</t>
  </si>
  <si>
    <t>14E847</t>
  </si>
  <si>
    <t>APERION CARE ST ELMO</t>
  </si>
  <si>
    <t>GOLDWATER CARE TOLUCA</t>
  </si>
  <si>
    <t>APERION CARE WEST CHICAGO</t>
  </si>
  <si>
    <t>RYZE AT THE RIDGE</t>
  </si>
  <si>
    <t>APERION CARE WILMINGTON</t>
  </si>
  <si>
    <t>APOSTOLIC CHRISTIAN HOME</t>
  </si>
  <si>
    <t>APOSTOLIC CHRISTIAN RESTMOR</t>
  </si>
  <si>
    <t>APOSTOLIC CHRISTIAN SKYLINES</t>
  </si>
  <si>
    <t>FARGO HEALTH CARE CENTER</t>
  </si>
  <si>
    <t>ARCADIA CARE BLOOMINGTON</t>
  </si>
  <si>
    <t>ARCADIA CARE DANVILLE</t>
  </si>
  <si>
    <t>ARCOLA HEALTH CARE CENTER</t>
  </si>
  <si>
    <t>ARISTA HEALTHCARE</t>
  </si>
  <si>
    <t>ARTHUR HOME</t>
  </si>
  <si>
    <t>ASBURY COURT NURSING &amp; REHAB</t>
  </si>
  <si>
    <t>ASBURY GARDENS NSG AND REHAB</t>
  </si>
  <si>
    <t>ASPEN REHAB AND HEALTH CARE</t>
  </si>
  <si>
    <t>14E361</t>
  </si>
  <si>
    <t>OAKS HEALTH CARE CENTER, THE</t>
  </si>
  <si>
    <t>ASTORIA PLACE LIVING &amp; REHAB</t>
  </si>
  <si>
    <t>ATRIUM HEALTH CARE CENTER</t>
  </si>
  <si>
    <t>ARCADIA CARE AUBURN</t>
  </si>
  <si>
    <t>AUSTIN OASIS, THE</t>
  </si>
  <si>
    <t>AUTUMN MEADOWS OF CAHOKIA</t>
  </si>
  <si>
    <t>AVANTARA EVERGREEN PARK</t>
  </si>
  <si>
    <t>AVANTARA LONG GROVE</t>
  </si>
  <si>
    <t>AVANTARA OF ELGIN</t>
  </si>
  <si>
    <t>AVANTARA PARK RIDGE</t>
  </si>
  <si>
    <t>AVISTON COUNTRYSIDE MANOR</t>
  </si>
  <si>
    <t>AVONDALE ESTATE OF ELGIN</t>
  </si>
  <si>
    <t>BALMORAL NURSING HOME</t>
  </si>
  <si>
    <t>BARRY HEALTHCARE AND SENIOR LI</t>
  </si>
  <si>
    <t>BATAVIA REHAB AND HLTH CARE CT</t>
  </si>
  <si>
    <t>14E095</t>
  </si>
  <si>
    <t>BEACON CARE AND REHABILITATION</t>
  </si>
  <si>
    <t>BEECHER MANOR NURSG AND RHB CT</t>
  </si>
  <si>
    <t>BELHAVEN NURSING REHAB CTR</t>
  </si>
  <si>
    <t>BELLA TERRA MORTON GROVE</t>
  </si>
  <si>
    <t>BELLA TERRA STREAMWOOD</t>
  </si>
  <si>
    <t>BELLA TERRA WHEELING</t>
  </si>
  <si>
    <t>BEMENT HEALTH CARE CENTER</t>
  </si>
  <si>
    <t>BENTON REHAB AND HEALTH CARE C</t>
  </si>
  <si>
    <t>BERKELEY NURSING REHAB CENTER</t>
  </si>
  <si>
    <t>BETHANY REHAB AND HCC</t>
  </si>
  <si>
    <t>PEARL OF MONTCLARE, THE</t>
  </si>
  <si>
    <t>BIG MEADOWS</t>
  </si>
  <si>
    <t>14E701</t>
  </si>
  <si>
    <t>BIRCHWOOD PLAZA</t>
  </si>
  <si>
    <t>BLOOMINGTON REHABILITATION AND</t>
  </si>
  <si>
    <t>BRANDEL HEALTH AND REHAB</t>
  </si>
  <si>
    <t>BREESE NURSING HOME</t>
  </si>
  <si>
    <t>BRIA OF BELLEVILLE</t>
  </si>
  <si>
    <t>BRIA OF CAHOKIA</t>
  </si>
  <si>
    <t>BRIA OF CHICAGO HEIGHTS</t>
  </si>
  <si>
    <t>BRIA OF FOREST EDGE</t>
  </si>
  <si>
    <t>BRIA OF GENEVA</t>
  </si>
  <si>
    <t>BRIA OF PALOS HILLS</t>
  </si>
  <si>
    <t>BRIA OF RIVER OAKS</t>
  </si>
  <si>
    <t>BRIA OF WESTMONT</t>
  </si>
  <si>
    <t>BRIAR PLACE NURSING</t>
  </si>
  <si>
    <t>BRIDGE CARE SUITES, THE</t>
  </si>
  <si>
    <t>PAVILION OF BRIDGEVIEW</t>
  </si>
  <si>
    <t>BRIDGEWAY SENIOR LIVING</t>
  </si>
  <si>
    <t>BROOKDALE PLAZA LISLE SNF</t>
  </si>
  <si>
    <t>BUCKINGHAM PAVILION INC</t>
  </si>
  <si>
    <t>BURBANK REHABILITATION CENTER</t>
  </si>
  <si>
    <t>BURGESS SQUARE HEALTHCARE CTR</t>
  </si>
  <si>
    <t>CALHOUN NURSING AND REHAB CTR</t>
  </si>
  <si>
    <t>CALIFORNIA TERRACE</t>
  </si>
  <si>
    <t>LA BELLA OF EDWARDSVILLE</t>
  </si>
  <si>
    <t>CARLINVILLE REHAB AND HLTC</t>
  </si>
  <si>
    <t>CARLTON AT THE LAKE, THE</t>
  </si>
  <si>
    <t>CARLYLE HEALTHCARE AND SR LIVI</t>
  </si>
  <si>
    <t>CARMI MANOR</t>
  </si>
  <si>
    <t>CARRIER MILLS NURSING &amp; REHABI</t>
  </si>
  <si>
    <t>CASEY HEALTH CARE CENTER</t>
  </si>
  <si>
    <t>CASEYVILLE NRSG AND REHAB CTR</t>
  </si>
  <si>
    <t>CEDAR RIDGE HEALTH &amp; REHAB CEN</t>
  </si>
  <si>
    <t>CELEBRATE SENIOR LIVING OF MOL</t>
  </si>
  <si>
    <t>CENTER HOME HISPANIC ELDERLY</t>
  </si>
  <si>
    <t>CENTRAL BAPTIST VILLAGE</t>
  </si>
  <si>
    <t>CENTRAL NURSING HOME</t>
  </si>
  <si>
    <t>CENTRALIA MANOR</t>
  </si>
  <si>
    <t>CHALET LIVING &amp; REHAB</t>
  </si>
  <si>
    <t>ACCOLADE HEALTHCARE OF SAVOY</t>
  </si>
  <si>
    <t>CHARLESTON REHAB HEALTH CARE</t>
  </si>
  <si>
    <t>CHATEAU NURSING AND REHAB</t>
  </si>
  <si>
    <t>CHICAGO RIDGE SNF</t>
  </si>
  <si>
    <t>CISNE REHAB AND HEALTH CARE CT</t>
  </si>
  <si>
    <t>CRESCENT CARE OF ELGIN</t>
  </si>
  <si>
    <t>CITADEL CARE CENTER-KANKAKEE</t>
  </si>
  <si>
    <t>CITADEL CARE CENTER-WILMETTE</t>
  </si>
  <si>
    <t>CITADEL OF NORTHBROOK</t>
  </si>
  <si>
    <t>CITADEL OF SKOKIE, THE</t>
  </si>
  <si>
    <t>CITADEL OF STERLING, THE</t>
  </si>
  <si>
    <t>CITY VIEW MULTICARE CENTER LLC</t>
  </si>
  <si>
    <t>CLARIDGE HEALTHCARE CENTER</t>
  </si>
  <si>
    <t>CLARK MANOR</t>
  </si>
  <si>
    <t>CLINTON MANOR LIVING CENTER</t>
  </si>
  <si>
    <t>COLLINSVILLE REHAB HEALTH CC</t>
  </si>
  <si>
    <t>GOLDWATER CARE DANVILLE</t>
  </si>
  <si>
    <t>COMMUNITY CARE CENTER</t>
  </si>
  <si>
    <t>CONCORDIA VILLAGE CARE CENTER</t>
  </si>
  <si>
    <t>CONTINENTAL NURSING REHAB CTR</t>
  </si>
  <si>
    <t>CORNERSTONE REHAB AND HC</t>
  </si>
  <si>
    <t>COULTERVILLE REHAB AND HCC</t>
  </si>
  <si>
    <t>COUNTRY HEALTH</t>
  </si>
  <si>
    <t>COUNTRYSIDE NURSING AND REHAB</t>
  </si>
  <si>
    <t>COUNTRYVIEW CARE CTR OF MACOMB</t>
  </si>
  <si>
    <t>COVENANT LIVING - WINDSOR PARK</t>
  </si>
  <si>
    <t>CRESTWOOD TERRACE</t>
  </si>
  <si>
    <t>14E177</t>
  </si>
  <si>
    <t>HIGHLIGHT HEALTHCARE OF WOODST</t>
  </si>
  <si>
    <t>CRYSTAL PINES REHAB AND HCC</t>
  </si>
  <si>
    <t>CUMBERLAND REHAB HEALTH CARE</t>
  </si>
  <si>
    <t>DECATUR REHAB HEALTH CARE CTR</t>
  </si>
  <si>
    <t>14E848</t>
  </si>
  <si>
    <t>DIXON REHAB AND HCC</t>
  </si>
  <si>
    <t>DOBSON PLAZA NURSING &amp; REHAB</t>
  </si>
  <si>
    <t>DOCTORS NURSING AND REHAB CTR</t>
  </si>
  <si>
    <t>PEARL OF ST. CHARLES, THE</t>
  </si>
  <si>
    <t>DUQUOIN NURSING &amp; REHABILITATI</t>
  </si>
  <si>
    <t>EAST BANK CENTER</t>
  </si>
  <si>
    <t>EASTSIDE HEALTH AND REHAB CENT</t>
  </si>
  <si>
    <t>EASTVIEW TERRACE</t>
  </si>
  <si>
    <t>EDEN VILLAGE</t>
  </si>
  <si>
    <t>EDWARDSVILLE NURSING &amp; REHABIL</t>
  </si>
  <si>
    <t>EFFINGHAM REHAB AND HEALTH CC</t>
  </si>
  <si>
    <t>EL PASO HEALTH CARE CENTER</t>
  </si>
  <si>
    <t>ELDORADO REHAB &amp; HEALTHCARE LL</t>
  </si>
  <si>
    <t>ELEVATE CARE CHICAGO NORTH</t>
  </si>
  <si>
    <t>IRVING PARK LIVING AND REHAB C</t>
  </si>
  <si>
    <t>ELEVATE CARE NILES</t>
  </si>
  <si>
    <t>ELEVATE CARE NORTH BRANCH</t>
  </si>
  <si>
    <t>ELEVATE CARE NORTHBROOK</t>
  </si>
  <si>
    <t>ELEVATE CARE RIVERWOODS</t>
  </si>
  <si>
    <t>ELEVATE CARE WAUKEGAN</t>
  </si>
  <si>
    <t>ELEVATE ST ANDREW LIVING COMM</t>
  </si>
  <si>
    <t>ELMHURST EXTENDED CARE CENTER</t>
  </si>
  <si>
    <t>ELMWOOD NURSING AND REHAB CTR</t>
  </si>
  <si>
    <t>HIGHLIGHT HEALTHCARE OF AURORA</t>
  </si>
  <si>
    <t>ESTATES OF HYDE PARK</t>
  </si>
  <si>
    <t>EVENGLOW LODGE</t>
  </si>
  <si>
    <t>EVERGREEN NURSING AND REHAB CT</t>
  </si>
  <si>
    <t>FAIR HAVENS SENIOR LIVING</t>
  </si>
  <si>
    <t>FAIR OAKS HEALTH CARE CENTER</t>
  </si>
  <si>
    <t>FAIR OAKS REHAB AND HCC</t>
  </si>
  <si>
    <t>FAIRHAVEN CHRISTIAN RET HOME</t>
  </si>
  <si>
    <t>14E345</t>
  </si>
  <si>
    <t>ALTA REHAB AT FAIRMONT</t>
  </si>
  <si>
    <t>FAIRVIEW HAVEN NURSING HOME</t>
  </si>
  <si>
    <t>FAIRVIEW REHAB &amp; HEALTHCARE</t>
  </si>
  <si>
    <t>FARMER CITY REHAB AND HEALTH C</t>
  </si>
  <si>
    <t>FARMINGTON VILLAGE NURSING AND</t>
  </si>
  <si>
    <t>FAYETTE COUNTY HOSPITAL NH</t>
  </si>
  <si>
    <t>FIRESIDE HOUSE OF CENTRALIA</t>
  </si>
  <si>
    <t>FLANAGAN REHABILITATION HCC</t>
  </si>
  <si>
    <t>FLORA GARDENS CARE CENTER</t>
  </si>
  <si>
    <t>FLORA REHAB HEALTH CARE CTR</t>
  </si>
  <si>
    <t>FLORENCE NURSING HOME</t>
  </si>
  <si>
    <t>FONDULAC REHAB AND HEALTH CARE</t>
  </si>
  <si>
    <t>FOREST CITY REHAB AND NRSG CTR</t>
  </si>
  <si>
    <t>FOREST VIEW REHAB NURSING CTR</t>
  </si>
  <si>
    <t>FOSTER HEALTH AND REHAB CENTER</t>
  </si>
  <si>
    <t>PEARL OF ELGIN, THE</t>
  </si>
  <si>
    <t>FRANCISCAN VILLAGE</t>
  </si>
  <si>
    <t>FRANKFORT TERRACE</t>
  </si>
  <si>
    <t>14E212</t>
  </si>
  <si>
    <t>FRANKLIN GROVE LIVING REHAB</t>
  </si>
  <si>
    <t>FREEBURG CARE CENTER</t>
  </si>
  <si>
    <t>FRIENDSHIP MANOR</t>
  </si>
  <si>
    <t>FRIENDSHIP MANOR HEALTH CARE</t>
  </si>
  <si>
    <t>FRIENDSHIP VILLAGE OF SCHAUMBU</t>
  </si>
  <si>
    <t>GALENA STAUSS NURSING HOME</t>
  </si>
  <si>
    <t>GALLATIN MANOR</t>
  </si>
  <si>
    <t>GENERATIONS AT APPLEWOOD</t>
  </si>
  <si>
    <t>BRIA OF ELMWOOD PARK</t>
  </si>
  <si>
    <t>LINCOLN VILLAGE HEALTHCARE</t>
  </si>
  <si>
    <t>LOFT REHAB OF DECATUR</t>
  </si>
  <si>
    <t>LOFT REHAB OF ROCK SPRINGS, TH</t>
  </si>
  <si>
    <t>GENERATIONS AT NEIGHBORS</t>
  </si>
  <si>
    <t>GENERATIONS AT OAKTON PAVILLIO</t>
  </si>
  <si>
    <t>ACCOLADE HEALTHCARE OF PEORIA</t>
  </si>
  <si>
    <t>GENERATIONS AT REGENCY</t>
  </si>
  <si>
    <t>ACCOLADE HEALTHCARE OF EAST PE</t>
  </si>
  <si>
    <t>GENERATIONS AT ROCK ISLAND</t>
  </si>
  <si>
    <t>GIBSON COMMUNITY HOSPITAL ANNE</t>
  </si>
  <si>
    <t>GILMAN HEALTHCARE CENTER</t>
  </si>
  <si>
    <t>GLENVIEW TERRACE</t>
  </si>
  <si>
    <t>GOLDEN GOOD SHEPHERD HOME</t>
  </si>
  <si>
    <t>GOOD SAMARITAN HOME OF QUINCY</t>
  </si>
  <si>
    <t>GOLDWATER PONTIAC NURSING HOME</t>
  </si>
  <si>
    <t>GOTTLIEB MEMORIAL HOSPITAL</t>
  </si>
  <si>
    <t>GRAHAM HOSP EXT CARE FACILITY</t>
  </si>
  <si>
    <t>GRANITE NURSING AND REHAB CTR</t>
  </si>
  <si>
    <t>GREEK AMERICAN REHAB CARE CTR</t>
  </si>
  <si>
    <t>GREENFIELDS OF GENEVA</t>
  </si>
  <si>
    <t>GREENVILLE NURSING &amp; REHABILIT</t>
  </si>
  <si>
    <t>APERION CARE NILES LLC</t>
  </si>
  <si>
    <t>GROVE AT THE LAKE, THE</t>
  </si>
  <si>
    <t>ZAHAV OF BERWYN</t>
  </si>
  <si>
    <t>GROVE OF ELMHURST, THE</t>
  </si>
  <si>
    <t>GROVE OF EVANSTON L &amp; R, THE</t>
  </si>
  <si>
    <t>GROVE OF FOX VALLEY</t>
  </si>
  <si>
    <t>GROVE OF LAGRANGE PARK, THE</t>
  </si>
  <si>
    <t>GROVE OF NORTHBROOK, THE</t>
  </si>
  <si>
    <t>GROVE OF SKOKIE, THE</t>
  </si>
  <si>
    <t>GROVE OF ST CHARLES</t>
  </si>
  <si>
    <t>HALLMARK HEALTHCARE OF CARLINV</t>
  </si>
  <si>
    <t>HALLMARK HEALTHCARE OF PEKIN</t>
  </si>
  <si>
    <t>SILVER FOXES SENIOR LIVING AND</t>
  </si>
  <si>
    <t>HAMMOND HENRY DISTRICT HOSPITA</t>
  </si>
  <si>
    <t>HARMONY HEALTHCARE AND REHABIL</t>
  </si>
  <si>
    <t>HAVANA HEALTH CARE CENTER</t>
  </si>
  <si>
    <t>HAWTHORNE INN OF DANVILLE</t>
  </si>
  <si>
    <t>HEALTHBRIDGE OF ARLINGTON HTS</t>
  </si>
  <si>
    <t>HEARTHSTONE MANOR</t>
  </si>
  <si>
    <t>HEARTLAND NURSING AND REHAB</t>
  </si>
  <si>
    <t>ALLURE OF KNOX COUNTY</t>
  </si>
  <si>
    <t>HENRY REHAB AND NURSING</t>
  </si>
  <si>
    <t>MACOMB POST ACUTE CARE CENTER</t>
  </si>
  <si>
    <t>ALLURE OF THE QUAD CITIES</t>
  </si>
  <si>
    <t>HEARTLAND SENIOR LIVING</t>
  </si>
  <si>
    <t>HEATHER HEALTH CARE CENTER</t>
  </si>
  <si>
    <t>HELIA HEALTHCARE OF BENTON</t>
  </si>
  <si>
    <t>HELIA HEALTHCARE OF ENERGY</t>
  </si>
  <si>
    <t>HELIA HEALTHCARE OF OLNEY</t>
  </si>
  <si>
    <t>HELIA SOUTHBELT HEALTHCARE</t>
  </si>
  <si>
    <t>HENDERSON CO RETIREMENT CENTER</t>
  </si>
  <si>
    <t>HENRY AND JANE VONDERLIETH CTR</t>
  </si>
  <si>
    <t>GROVE HEALTH AND REHAB CENTER,</t>
  </si>
  <si>
    <t>BEARDSTOWN HEALTH AND REHAB CE</t>
  </si>
  <si>
    <t>GOLDWATER CARE BLOOMINGTON</t>
  </si>
  <si>
    <t>LAKESIDE HEALTH AND REHAB CENT</t>
  </si>
  <si>
    <t>ARC AT CHILLICOTHE</t>
  </si>
  <si>
    <t>ARC AT DWIGHT</t>
  </si>
  <si>
    <t>ARC AT EL PASO</t>
  </si>
  <si>
    <t>APERION CARE FOX RIVER</t>
  </si>
  <si>
    <t>GOLDWATER CARE GIBSON CITY</t>
  </si>
  <si>
    <t>GILLESPIE HEALTH AND REHAB CEN</t>
  </si>
  <si>
    <t>HERITAGE HEALTH HOOPESTON</t>
  </si>
  <si>
    <t>LITCHFIELD HEALTH AND REHAB CE</t>
  </si>
  <si>
    <t>ALLURE OF MENDOTA</t>
  </si>
  <si>
    <t>MOUNT ZION HEALTH AND REHAB CE</t>
  </si>
  <si>
    <t>MOUNT STERLING HEALTH AND REHA</t>
  </si>
  <si>
    <t>ARC AT NORMAL</t>
  </si>
  <si>
    <t>PANA HEALTH AND REHAB CENTER</t>
  </si>
  <si>
    <t>ALLURE OF PERU</t>
  </si>
  <si>
    <t>ROBINSON REHAB AND NURSING</t>
  </si>
  <si>
    <t>STAUNTON HEALTH AND REHAB CENT</t>
  </si>
  <si>
    <t>ARC AT STREATOR</t>
  </si>
  <si>
    <t>ALLURE OF WALNUT</t>
  </si>
  <si>
    <t>HERITAGE SQUARE</t>
  </si>
  <si>
    <t>14A357</t>
  </si>
  <si>
    <t>HICKORY VILLAGE NURSING AND RE</t>
  </si>
  <si>
    <t>HICKORY POINT CHRISTIAN VILL</t>
  </si>
  <si>
    <t>HIGHLAND HEALTH CARE CENTER</t>
  </si>
  <si>
    <t>HIGHLAND OAKS</t>
  </si>
  <si>
    <t>14A383</t>
  </si>
  <si>
    <t>HILLCREST RETIREMENT VILLAGE</t>
  </si>
  <si>
    <t>HILLSBORO REHAB AND HLTC</t>
  </si>
  <si>
    <t>HILLSIDE REHAB AND CARE CENTER</t>
  </si>
  <si>
    <t>HILLTOP SKILLED NURSING AND RE</t>
  </si>
  <si>
    <t>HILLVIEW SENIOR LIVING AND REH</t>
  </si>
  <si>
    <t>HITZ MEMORIAL HOME</t>
  </si>
  <si>
    <t>ALIYA OF PALOS PARK</t>
  </si>
  <si>
    <t>HOPE CREEK NURSING AND REHABIL</t>
  </si>
  <si>
    <t>ILLINI HERITAGE REHAB AND HC</t>
  </si>
  <si>
    <t>ILLINI RESTORATIVE CARE</t>
  </si>
  <si>
    <t>IMBODEN CREEK SENIOR LIVING AN</t>
  </si>
  <si>
    <t>BRIA OF ALTON LLC</t>
  </si>
  <si>
    <t>INTEGRITY HC OF ANNA</t>
  </si>
  <si>
    <t>BELLEVILLE HEALTHCARE CENTER L</t>
  </si>
  <si>
    <t>INTEGRITY HC OF CARBONDALE</t>
  </si>
  <si>
    <t>INTEGRITY HC OF COBDEN</t>
  </si>
  <si>
    <t>BRIA OF COLUMBIA LLC</t>
  </si>
  <si>
    <t>BRIA OF GODFREY LLC</t>
  </si>
  <si>
    <t>INTEGRITY HC OF HERRIN</t>
  </si>
  <si>
    <t>INTEGRITY HC OF MARION</t>
  </si>
  <si>
    <t>BRIA OF WOODRIVER LLC</t>
  </si>
  <si>
    <t>INVERNESS REHAB</t>
  </si>
  <si>
    <t>IROQUOIS RESIDENT HOME</t>
  </si>
  <si>
    <t>JACKSONVILLE SKLD NUR &amp; REHAB</t>
  </si>
  <si>
    <t>JENNINGS TERRACE</t>
  </si>
  <si>
    <t>JERSEYVILLE MANOR</t>
  </si>
  <si>
    <t>JERSEYVILLE NSG AND REHAB CTR</t>
  </si>
  <si>
    <t>JOLIET TERRACE</t>
  </si>
  <si>
    <t>14E247</t>
  </si>
  <si>
    <t>JONESBORO REHAB HEALTH CARE</t>
  </si>
  <si>
    <t>KENSINGTON PLACE NRSG REHAB</t>
  </si>
  <si>
    <t>KEWANEE CARE HOME</t>
  </si>
  <si>
    <t>LACON REHAB AND NURSING</t>
  </si>
  <si>
    <t>NORTHBROOK HEALTH AND REHAB LL</t>
  </si>
  <si>
    <t>LAKEFRONT NURSING &amp; REHAB CENT</t>
  </si>
  <si>
    <t>LAKELAND REHAB AND HCC</t>
  </si>
  <si>
    <t>RENWICK NURSING AND REHAB</t>
  </si>
  <si>
    <t>LOFT REHABILITATION OF EAST PE</t>
  </si>
  <si>
    <t>LAKEVIEW REHAB NURSING CENTER</t>
  </si>
  <si>
    <t>LAKEWOOD NURSING AND REHAB CTR</t>
  </si>
  <si>
    <t>ZAHAV OF DES PLAINES</t>
  </si>
  <si>
    <t>LANDMARK OF RICHTON PARK</t>
  </si>
  <si>
    <t>LEBANON CARE CENTER</t>
  </si>
  <si>
    <t>LEE MANOR NURSING HM</t>
  </si>
  <si>
    <t>LEMONT NURSING AND REHAB CTR</t>
  </si>
  <si>
    <t>LENA LIVING CENTER</t>
  </si>
  <si>
    <t>LEWIS MEMORIAL</t>
  </si>
  <si>
    <t>BELLA TERRA BLOOMINGDALE</t>
  </si>
  <si>
    <t>BELLA TERRA LOMBARD</t>
  </si>
  <si>
    <t>AVANTARA CHICAGO RIDGE</t>
  </si>
  <si>
    <t>BELLA TERRA ELMHURST</t>
  </si>
  <si>
    <t>BELLA TERRA LAGRANGE</t>
  </si>
  <si>
    <t>AVANTARA LAKE ZURICH</t>
  </si>
  <si>
    <t>WARREN BARR ORLAND PARK</t>
  </si>
  <si>
    <t>BELLA TERRA SCHAUMBURG</t>
  </si>
  <si>
    <t>LIBERTYVILLE MANOR EXT CARE</t>
  </si>
  <si>
    <t>WARREN BARR LIEBERMAN</t>
  </si>
  <si>
    <t>LITTLE SISTERS OF PALATINE</t>
  </si>
  <si>
    <t>LITTLE SISTERS OF THE POOR</t>
  </si>
  <si>
    <t>LITTLE VILLAGE NURSING AND REH</t>
  </si>
  <si>
    <t>LOFT REHAB AND NRSG OF CANTON</t>
  </si>
  <si>
    <t>LOFT REHAB AND NRSG OF NORMAL</t>
  </si>
  <si>
    <t>LOFT REHABILITATION AND NURSIN</t>
  </si>
  <si>
    <t>LUTHER OAKS</t>
  </si>
  <si>
    <t>LUTHERAN CARE CTR</t>
  </si>
  <si>
    <t>LUTHERAN HOME FOR THE AGED</t>
  </si>
  <si>
    <t>LUTHERAN HOME, THE</t>
  </si>
  <si>
    <t>MADO HEALTHCARE - UPTOWN</t>
  </si>
  <si>
    <t>MANOR COURT OF CARBONDALE</t>
  </si>
  <si>
    <t>MANOR COURT OF CLINTON</t>
  </si>
  <si>
    <t>MANOR COURT OF FREEPORT</t>
  </si>
  <si>
    <t>MANOR COURT OF MARYVILLE</t>
  </si>
  <si>
    <t>MANOR COURT OF PEORIA</t>
  </si>
  <si>
    <t>MANOR COURT OF PERU</t>
  </si>
  <si>
    <t>MANOR COURT OF PRINCETON</t>
  </si>
  <si>
    <t>MANOR COURT OF ROCHELLE</t>
  </si>
  <si>
    <t>PEARL OF ELK GROVE, THE</t>
  </si>
  <si>
    <t>PEARL OF HINSDALE, THE</t>
  </si>
  <si>
    <t>ALIYA OF HOMEWOOD</t>
  </si>
  <si>
    <t>AVANTARA LIBERTYVILLE</t>
  </si>
  <si>
    <t>WARREN BARR OAK LAWN</t>
  </si>
  <si>
    <t>ALIYA OF OAK LAWN</t>
  </si>
  <si>
    <t>AVANTARA PALOS HEIGHTS</t>
  </si>
  <si>
    <t>HARMONY PALOS</t>
  </si>
  <si>
    <t>SYMPHONY MAPLE CREST</t>
  </si>
  <si>
    <t>MAR KA NURSING HOME</t>
  </si>
  <si>
    <t>MARIGOLD REHABILITATION HCC</t>
  </si>
  <si>
    <t>MARSHALL REHAB &amp; NURSING</t>
  </si>
  <si>
    <t>MASON CITY AREA NURSING HOME</t>
  </si>
  <si>
    <t>MATTOON REHAB AND HCC</t>
  </si>
  <si>
    <t>MAYFIELD CARE AND REHAB</t>
  </si>
  <si>
    <t>MCLEANSBORO REHAB &amp; HEALTH CC</t>
  </si>
  <si>
    <t>MEADOWBROOK MANOR</t>
  </si>
  <si>
    <t>MEADOWBROOK MANOR NAPERVILLE</t>
  </si>
  <si>
    <t>MEADOWBROOK MANOR OF LAGRANGE</t>
  </si>
  <si>
    <t>MEADOWBROOK SKILLED NURSING AN</t>
  </si>
  <si>
    <t>MEDINA NURSING CENTER</t>
  </si>
  <si>
    <t>MEMORIAL CARE CENTER</t>
  </si>
  <si>
    <t>MERCER MANOR REHABILITATION</t>
  </si>
  <si>
    <t>MERCY CIRCLE</t>
  </si>
  <si>
    <t>MERCY HARVARD HOSPITAL CR CTR</t>
  </si>
  <si>
    <t>MERCY REHAB AND CARE CENTER, I</t>
  </si>
  <si>
    <t>MERIDIAN VILLAGE CARE CENTER</t>
  </si>
  <si>
    <t>METROPOLIS REHAB AND HCC</t>
  </si>
  <si>
    <t>MICHAELSEN HEALTH CENTER</t>
  </si>
  <si>
    <t>MIDWAY NEUROLOGICAL REHAB CTR</t>
  </si>
  <si>
    <t>MILLER HEALTHCARE CENTER</t>
  </si>
  <si>
    <t>MOMENCE MEADOWS NURSING AND RE</t>
  </si>
  <si>
    <t>MONMOUTH NURSING HOME</t>
  </si>
  <si>
    <t>MONTGOMERY NURSING AND REHAB C</t>
  </si>
  <si>
    <t>MONTGOMERY PLACE</t>
  </si>
  <si>
    <t>MOORINGS OF ARLINGTON HEIGHTS</t>
  </si>
  <si>
    <t>APERION CARE LAKESHORE</t>
  </si>
  <si>
    <t>MOWEAQUA REHAB AND HEALTH CR</t>
  </si>
  <si>
    <t>MT VERNON COUNTRYSIDE MANOR</t>
  </si>
  <si>
    <t>MT VERNON HEALTH CARE CENTER</t>
  </si>
  <si>
    <t>14E812</t>
  </si>
  <si>
    <t>NATURE TRAIL HEALTH AND REHAB</t>
  </si>
  <si>
    <t>ASCENSION LIVING NAZARETHVILLE</t>
  </si>
  <si>
    <t>NEWMAN REHAB HEALTH CARE CTR</t>
  </si>
  <si>
    <t>HELIA HEALTHCARE OF NEWTON</t>
  </si>
  <si>
    <t>NILES NURSING AND REHAB CTR</t>
  </si>
  <si>
    <t>NOKOMIS REHAB HEALTH CARE CTR</t>
  </si>
  <si>
    <t>NORRIDGE GARDENS</t>
  </si>
  <si>
    <t>NORTH AURORA CARE CENTER</t>
  </si>
  <si>
    <t>14E306</t>
  </si>
  <si>
    <t>ACCOLADE HEALTHCARE DANVILLE</t>
  </si>
  <si>
    <t>SYMPHONY NORTHWOODS</t>
  </si>
  <si>
    <t>NORWOOD CROSSING</t>
  </si>
  <si>
    <t>ALTA REHAB AT OAK BROOK</t>
  </si>
  <si>
    <t>OAK LAWN RESPIRATORY AND REHAB</t>
  </si>
  <si>
    <t>OAK PARK OASIS</t>
  </si>
  <si>
    <t>OAKVIEW NURSING AND REHAB</t>
  </si>
  <si>
    <t>ODD FELLOWS REBEKAH HOME</t>
  </si>
  <si>
    <t>ODIN HEALTH AND REHAB CENTER</t>
  </si>
  <si>
    <t>OREGON LIVING AND REHAB CENTER</t>
  </si>
  <si>
    <t>PAVILION OF OTTAWA</t>
  </si>
  <si>
    <t>PA PETERSON AT THE CITADEL</t>
  </si>
  <si>
    <t>PALM TERRACE OF MATTOON</t>
  </si>
  <si>
    <t>PALOS HEIGHTS REHABILITATION</t>
  </si>
  <si>
    <t>PARC JOLIET</t>
  </si>
  <si>
    <t>PARIS HEALTH AND REHAB CENTER</t>
  </si>
  <si>
    <t>PARK PLACE OF BELVIDERE</t>
  </si>
  <si>
    <t>PARK POINTE HEALTHCARE AND REH</t>
  </si>
  <si>
    <t>PARK RIDGE HEALTHCARE CENTER L</t>
  </si>
  <si>
    <t>PARK VIEW REHAB CENTER</t>
  </si>
  <si>
    <t>PARKER NURSING AND REHAB CTR</t>
  </si>
  <si>
    <t>PARKSHORE ESTATES NRSG REHAB</t>
  </si>
  <si>
    <t>PARKWAY MANOR</t>
  </si>
  <si>
    <t>PAUL HOUSE &amp; HEALTHCARE CENTER</t>
  </si>
  <si>
    <t>PAVILION OF WAUKEGAN</t>
  </si>
  <si>
    <t>PEARL OF NAPERVILLE THE</t>
  </si>
  <si>
    <t>PEARL OF ROLLING MEADOWS THE</t>
  </si>
  <si>
    <t>PEARL PAVILION</t>
  </si>
  <si>
    <t>PEKIN MANOR</t>
  </si>
  <si>
    <t>AHVA CARE OF STICKNEY</t>
  </si>
  <si>
    <t>PETERSON PARK HEALTH CARE CTR</t>
  </si>
  <si>
    <t>PINCKNEYVILLE NURSING &amp; REHABI</t>
  </si>
  <si>
    <t>APERION CARE DEKALB</t>
  </si>
  <si>
    <t>PINE CREST HEALTH CARE</t>
  </si>
  <si>
    <t>ALLURE OF PINECREST</t>
  </si>
  <si>
    <t>PIPER CITY REHAB LIVING CTR</t>
  </si>
  <si>
    <t>PITTSFIELD MANOR</t>
  </si>
  <si>
    <t>PLEASANT MEADOWS SENIOR LIVING</t>
  </si>
  <si>
    <t>PLEASANT VIEW LUTHER HOME</t>
  </si>
  <si>
    <t>PLEASANT VIEW REHAB AND HCC</t>
  </si>
  <si>
    <t>POLO REHABILITATION AND HCC</t>
  </si>
  <si>
    <t>PRAIRIE CROSSING LVG AND REHAB</t>
  </si>
  <si>
    <t>PRAIRIE MANOR NURSING REHAB</t>
  </si>
  <si>
    <t>PRAIRIE OASIS</t>
  </si>
  <si>
    <t>PRAIRIE ROSE HEALTH CARE CTR</t>
  </si>
  <si>
    <t>PRAIRIE VLG HEALTHCARE CTR INC</t>
  </si>
  <si>
    <t>PRAIRIEVIEW LUTHERAN HOME</t>
  </si>
  <si>
    <t>CITADEL OF GLENVIEW, THE</t>
  </si>
  <si>
    <t>AVANTARA AURORA</t>
  </si>
  <si>
    <t>CITADEL OF BOURBONNAIS, THE</t>
  </si>
  <si>
    <t>ASCENSION RESURRECTION LIFE</t>
  </si>
  <si>
    <t>ASCENSION RESURRECTION PLACE</t>
  </si>
  <si>
    <t>ASCENSION SAINT BENEDICT</t>
  </si>
  <si>
    <t>ASCENSION SAINT ANNE PLACE</t>
  </si>
  <si>
    <t>ASCENSION SAINT JOSEPH VILLAGE</t>
  </si>
  <si>
    <t>ASCENSION VILLA FRANSISCAN</t>
  </si>
  <si>
    <t>ASCENSION CASA SCALABRINI</t>
  </si>
  <si>
    <t>PRINCETON REHABILITATION AND H</t>
  </si>
  <si>
    <t>DOWNERS GROVE REHAB AND NURSIN</t>
  </si>
  <si>
    <t>RADFORD GREEN</t>
  </si>
  <si>
    <t>REGENCY CARE</t>
  </si>
  <si>
    <t>ARCADIA CARE MORRIS</t>
  </si>
  <si>
    <t>ALLURE OF STERLING</t>
  </si>
  <si>
    <t>RENAISSANCE CARE CENTER</t>
  </si>
  <si>
    <t>RESTHAVE HOME OF WHITESIDE CO</t>
  </si>
  <si>
    <t>RICHLAND NURSING AND REHAB</t>
  </si>
  <si>
    <t>RIDGEVIEW HEALTH AND REHAB CEN</t>
  </si>
  <si>
    <t>RIVER VIEW REHAB CENTER</t>
  </si>
  <si>
    <t>LA BELLA OF ALTON</t>
  </si>
  <si>
    <t>ROBINGS MANOR REHAB AND HC</t>
  </si>
  <si>
    <t>ROCHELLE GARDENS CARE CENTER</t>
  </si>
  <si>
    <t>ROCHELLE REHAB HEALTH CARE</t>
  </si>
  <si>
    <t>ROCK FALLS REHAB HLTH CARE CTR</t>
  </si>
  <si>
    <t>ROCK RIVER GARDENS</t>
  </si>
  <si>
    <t>14E579</t>
  </si>
  <si>
    <t>ROCK RIVER HEALTH CARE</t>
  </si>
  <si>
    <t>ALLURE OF ZION</t>
  </si>
  <si>
    <t>ROSEVILLE REHAB HEALTH CARE</t>
  </si>
  <si>
    <t>ROSICLARE REHAB &amp; HEALTH CC</t>
  </si>
  <si>
    <t>ROYAL OAKS CARE CENTER</t>
  </si>
  <si>
    <t>RUSHVILLE NURSING &amp; REHABILITA</t>
  </si>
  <si>
    <t>SALINE CARE NURSING &amp; REHABILI</t>
  </si>
  <si>
    <t>SANDWICH REHAB HEALTH CARE</t>
  </si>
  <si>
    <t>SELFHELP HOME OF CHICAGO</t>
  </si>
  <si>
    <t>SEMINARY MANOR</t>
  </si>
  <si>
    <t>ALLURE OF GALESBURG</t>
  </si>
  <si>
    <t>ALLURE OF LAKE STOREY</t>
  </si>
  <si>
    <t>ALLURE OF MOLINE</t>
  </si>
  <si>
    <t>SHARON HEALTH CARE WILLOWS</t>
  </si>
  <si>
    <t>14E888</t>
  </si>
  <si>
    <t>SHARON HEALTHCARE ELMS</t>
  </si>
  <si>
    <t>SHARON HEALTHCARE PINES</t>
  </si>
  <si>
    <t>14E322</t>
  </si>
  <si>
    <t>SHAWNEE ROSE CARE CENTER</t>
  </si>
  <si>
    <t>SHAWNEE SENIOR LIVING</t>
  </si>
  <si>
    <t>SHELBYVILLE MANOR</t>
  </si>
  <si>
    <t>SHELBYVILLE REHAB HEALTH CC</t>
  </si>
  <si>
    <t>SHERIDAN VILLAGE NRSG &amp; RHB</t>
  </si>
  <si>
    <t>SMITH CROSSING</t>
  </si>
  <si>
    <t>SMITH VILLAGE</t>
  </si>
  <si>
    <t>SNYDER VILLAGE</t>
  </si>
  <si>
    <t>SOUTH ELGIN REHAB HEALTH CARE</t>
  </si>
  <si>
    <t>SOUTH HOLLAND MANOR HLTH REHAB</t>
  </si>
  <si>
    <t>SOUTH SUBURBAN REHAB CENTER</t>
  </si>
  <si>
    <t>SOUTHGATE HEALTH CARE CENTER</t>
  </si>
  <si>
    <t>SOUTHPOINT NURSING REHAB CTR</t>
  </si>
  <si>
    <t>SOUTHVIEW MANOR</t>
  </si>
  <si>
    <t>SPRING CREEK</t>
  </si>
  <si>
    <t>PEARL OF CRYSTAL LAKE, THE</t>
  </si>
  <si>
    <t>SPRINGS AT MONARCH LANDING</t>
  </si>
  <si>
    <t>ST ANTHONYS NSG AND REHAB CTR</t>
  </si>
  <si>
    <t>ST CLARAS REHAB &amp; SENIOR CARE</t>
  </si>
  <si>
    <t>ST JAMES WELLNESS REHAB VILLAS</t>
  </si>
  <si>
    <t>ST JOSEPH VILLAGE OF CHICAGO</t>
  </si>
  <si>
    <t>ST PATRICKS RESIDENCE</t>
  </si>
  <si>
    <t>ST PAULS SENIOR COMMUNITY</t>
  </si>
  <si>
    <t>QUINCY HEALTHCARE AND SENIOR L</t>
  </si>
  <si>
    <t>STEARNS NURSING AND REHAB CTR</t>
  </si>
  <si>
    <t>STONEBRIDGE NURSING &amp; REHABILI</t>
  </si>
  <si>
    <t>SULLIVAN REHAB HEALTH CC</t>
  </si>
  <si>
    <t>SUNRISE SKILLED NURSING &amp; REHA</t>
  </si>
  <si>
    <t>SUNSET HOME</t>
  </si>
  <si>
    <t>SUNSET REHAB HEALTH CARE</t>
  </si>
  <si>
    <t>SWANSEA REHAB HEALTH CC</t>
  </si>
  <si>
    <t>ALIYA ON 87TH STREET</t>
  </si>
  <si>
    <t>PEARL OF HILLSIDE, THE</t>
  </si>
  <si>
    <t>ARCHER HEIGHTS HEALTHCARE</t>
  </si>
  <si>
    <t>PEARL AT THE TILLERS</t>
  </si>
  <si>
    <t>PEARL OF EVANSTON, THE</t>
  </si>
  <si>
    <t>RYZE ON THE AVENUE</t>
  </si>
  <si>
    <t>WARREN BARR BUFFALO GROVE</t>
  </si>
  <si>
    <t>RYZE WEST</t>
  </si>
  <si>
    <t>CRESTWOOD REHABILITATION CENTE</t>
  </si>
  <si>
    <t>IGNITE MEDICAL HANOVER PARK</t>
  </si>
  <si>
    <t>PEARL OF JOLIET, THE</t>
  </si>
  <si>
    <t>AVANTARA LINCOLN PARK</t>
  </si>
  <si>
    <t>MORGAN PARK HEALTHCARE</t>
  </si>
  <si>
    <t>PEARL OF ORCHARD VALLEY, THE</t>
  </si>
  <si>
    <t>SOUTH SHORE REHABILITATION</t>
  </si>
  <si>
    <t>TABOR HILLS HEALTHCARE FACILIT</t>
  </si>
  <si>
    <t>TAYLORVILLE CARE CENTER</t>
  </si>
  <si>
    <t>TAYLORVILLE SKILLED NURSING &amp;</t>
  </si>
  <si>
    <t>TERRACE, THE</t>
  </si>
  <si>
    <t>THREE SPRINGS SENIOR LIVING AN</t>
  </si>
  <si>
    <t>THRIVE OF LAKE COUNTY</t>
  </si>
  <si>
    <t>IGNITE MEDICAL MCHENRY</t>
  </si>
  <si>
    <t>THRIVE OF FOX VALLEY</t>
  </si>
  <si>
    <t>THRIVE OF LISLE</t>
  </si>
  <si>
    <t>TIMBERCREEK REHAB AND HLTH C C</t>
  </si>
  <si>
    <t>TIMBERPOINT HEALTHCARE CENTER</t>
  </si>
  <si>
    <t>TOULON REHAB HEALTH CARE CTR</t>
  </si>
  <si>
    <t>TOWER HILL HEALTHCARE CENTER</t>
  </si>
  <si>
    <t>TRI-STATE VILLAGE NRSG REHAB</t>
  </si>
  <si>
    <t>TUSCOLA HEALTH CARE CENTER</t>
  </si>
  <si>
    <t>TWIN LAKES REHAB HEALTH CARE</t>
  </si>
  <si>
    <t>TWIN WILLOWS NURSING CENTER</t>
  </si>
  <si>
    <t>UNIVERSITY NURSING AND REHABIL</t>
  </si>
  <si>
    <t>LOFT REHABILITATION OF PEORIA</t>
  </si>
  <si>
    <t>UPTOWN CARE AND REHABILITATION</t>
  </si>
  <si>
    <t>VANDALIA REHAB HEALTH CC</t>
  </si>
  <si>
    <t>ELEVATE CARE PALOS HEIGHTS</t>
  </si>
  <si>
    <t>ELEVATE CARE SOUTH HOLLAND</t>
  </si>
  <si>
    <t>VILLA AT WINDSOR PARK</t>
  </si>
  <si>
    <t>VILLA HEALTH CARE INC EAST</t>
  </si>
  <si>
    <t>VILLAGE AT VICTORY LAKES</t>
  </si>
  <si>
    <t>WABASH SENIOR LIVING AND REHAB</t>
  </si>
  <si>
    <t>WALKER NURSING HOME</t>
  </si>
  <si>
    <t>WARREN BARR GOLD COAST</t>
  </si>
  <si>
    <t>WARREN BARR LINCOLN PARK</t>
  </si>
  <si>
    <t>WEALSHIRE CENTER OF EXCELLENCE</t>
  </si>
  <si>
    <t>WARREN BARR NORTH SHORE</t>
  </si>
  <si>
    <t>WARREN BARR SOUTH LOOP</t>
  </si>
  <si>
    <t>WARREN PARK HEALTH LIVING CTR</t>
  </si>
  <si>
    <t>WASHINGTON SENIOR LIVING</t>
  </si>
  <si>
    <t>WATERFORD CARE CENTER, THE</t>
  </si>
  <si>
    <t>PAVILION OF SOUTH SHORE</t>
  </si>
  <si>
    <t>WATSEKA REHAB HEALTH CC</t>
  </si>
  <si>
    <t>ALTA REHAB AT WAUCONDA</t>
  </si>
  <si>
    <t>ALLURE OF STOCKTON</t>
  </si>
  <si>
    <t>WENTWORTH REHAB AND HCC</t>
  </si>
  <si>
    <t>APERION CARE WESLEY</t>
  </si>
  <si>
    <t>WESLEY VILLAGE</t>
  </si>
  <si>
    <t>WEST CHICAGO TERRACE</t>
  </si>
  <si>
    <t>14E392</t>
  </si>
  <si>
    <t>RESILIENCE HEALTHCARE-WEST SUB</t>
  </si>
  <si>
    <t>WEST SUBURBAN NURSING REHAB</t>
  </si>
  <si>
    <t>APERION CARE WESTCHESTER</t>
  </si>
  <si>
    <t>WESTMINSTER PLACE</t>
  </si>
  <si>
    <t>WESTMONT MANOR HLTH AND REHAB</t>
  </si>
  <si>
    <t>WESTSIDE REHAB CARE CENTER</t>
  </si>
  <si>
    <t>WESTWOOD VILLAGE NURSING AND R</t>
  </si>
  <si>
    <t>WHEATON VILLAGE NURSING REHAB</t>
  </si>
  <si>
    <t>WHITEHALL OF DEERFIELD</t>
  </si>
  <si>
    <t>WHITE HALL NURSING AND REHAB</t>
  </si>
  <si>
    <t>WHITE OAK REHABILITATION HCC</t>
  </si>
  <si>
    <t>PAVILION ON MAIN STREET</t>
  </si>
  <si>
    <t>WILLOW ROSE REHAB HEALTH CARE</t>
  </si>
  <si>
    <t>WILLOWS HEALTH CENTER</t>
  </si>
  <si>
    <t>ELEVATE CARE COUNTRY CLUB HILL</t>
  </si>
  <si>
    <t>AHVA CARE OF WINFIELD</t>
  </si>
  <si>
    <t>WINNING WHEELS</t>
  </si>
  <si>
    <t>WINSTON MANOR CONVALESCENT N H</t>
  </si>
  <si>
    <t>14E169</t>
  </si>
  <si>
    <t>PAVILION OF LOGAN SQUARE</t>
  </si>
  <si>
    <t>WYNSCAPE HEALTH AND REHABILITA</t>
  </si>
  <si>
    <t>CLAYBERG, THE</t>
  </si>
  <si>
    <t>DEKALB COUNTY REHAB AND NSG</t>
  </si>
  <si>
    <t>DUPAGE CARE CENTER</t>
  </si>
  <si>
    <t>ELMS NURSING HOME</t>
  </si>
  <si>
    <t>HILLCREST HOME</t>
  </si>
  <si>
    <t>KNOX COUNTY NURSING HOME</t>
  </si>
  <si>
    <t>LASALLE COUNTY NURSING HOME</t>
  </si>
  <si>
    <t>MCLEAN COUNTY NURSING HOME</t>
  </si>
  <si>
    <t>OAK HILL</t>
  </si>
  <si>
    <t>PIATT COUNTY NURSING HOME</t>
  </si>
  <si>
    <t>RANDOLPH COUNTY CARE CENTER</t>
  </si>
  <si>
    <t>RIVER BLUFF NURSING HOME</t>
  </si>
  <si>
    <t>SCOTT COUNTY NURSING CENTER</t>
  </si>
  <si>
    <t>STEPHENSON NURSING CENTER</t>
  </si>
  <si>
    <t>SUNNY ACRES NURSING HOME</t>
  </si>
  <si>
    <t>SUNNY HILL NSG HOME OF WILL CO</t>
  </si>
  <si>
    <t>VALLEY HI NURSING HOME</t>
  </si>
  <si>
    <t>Medicaid Utilization % Calculation</t>
  </si>
  <si>
    <t>Day Period Begin</t>
  </si>
  <si>
    <t>Day Period End</t>
  </si>
  <si>
    <t>Medicaid FFS Days</t>
  </si>
  <si>
    <t>Medicaid Managed Care Days 
(Non-MMAI)</t>
  </si>
  <si>
    <t>Medicaid MMAI Days (estimated)</t>
  </si>
  <si>
    <t>Total Medicaid Resident Days Per Annum</t>
  </si>
  <si>
    <t>Total Occupied Bed Days</t>
  </si>
  <si>
    <t>Medicaid Utilization %</t>
  </si>
  <si>
    <t>Illinois Department of HealthCare and Family Services</t>
  </si>
  <si>
    <t>April 1, 2025 Rate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</si>
</sst>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(* #,##0.000_);_(* \(#,##0.000\);_(* &quot;-&quot;??_);_(@_)"/>
    <numFmt numFmtId="165" formatCode="0.0000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6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Continuous"/>
    </xf>
    <xf numFmtId="0" fontId="0" fillId="0" borderId="2" xfId="0" applyBorder="1" applyAlignment="1">
      <alignment horizontal="centerContinuous"/>
    </xf>
    <xf numFmtId="164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3" xfId="0" applyBorder="1" applyAlignment="1">
      <alignment horizontal="left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top"/>
    </xf>
    <xf numFmtId="0" fontId="0" fillId="0" borderId="7" xfId="0" applyBorder="1" applyAlignment="1">
      <alignment horizontal="center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14" fontId="0" fillId="0" borderId="0" xfId="0" applyNumberFormat="1"/>
    <xf numFmtId="0" fontId="2" fillId="3" borderId="1" xfId="0" applyFont="1" applyFill="1" applyBorder="1" applyAlignment="1">
      <alignment horizontal="centerContinuous"/>
    </xf>
    <xf numFmtId="0" fontId="2" fillId="3" borderId="8" xfId="0" applyFont="1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2" xfId="0" applyFill="1" applyBorder="1"/>
    <xf numFmtId="0" fontId="2" fillId="4" borderId="1" xfId="0" applyFont="1" applyFill="1" applyBorder="1" applyAlignment="1">
      <alignment horizontal="left"/>
    </xf>
    <xf numFmtId="0" fontId="0" fillId="4" borderId="8" xfId="0" applyFill="1" applyBorder="1" applyAlignment="1">
      <alignment horizontal="center"/>
    </xf>
    <xf numFmtId="0" fontId="0" fillId="4" borderId="2" xfId="0" applyFill="1" applyBorder="1"/>
    <xf numFmtId="44" fontId="0" fillId="0" borderId="0" xfId="0" applyNumberFormat="1"/>
    <xf numFmtId="0" fontId="2" fillId="5" borderId="1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 wrapText="1"/>
    </xf>
    <xf numFmtId="0" fontId="2" fillId="5" borderId="2" xfId="0" applyFont="1" applyFill="1" applyBorder="1" applyAlignment="1">
      <alignment horizontal="center" wrapText="1"/>
    </xf>
    <xf numFmtId="14" fontId="2" fillId="5" borderId="9" xfId="0" applyNumberFormat="1" applyFont="1" applyFill="1" applyBorder="1" applyAlignment="1">
      <alignment horizontal="center" wrapText="1"/>
    </xf>
    <xf numFmtId="14" fontId="2" fillId="5" borderId="10" xfId="0" applyNumberFormat="1" applyFont="1" applyFill="1" applyBorder="1" applyAlignment="1">
      <alignment horizontal="center" wrapText="1"/>
    </xf>
    <xf numFmtId="0" fontId="2" fillId="5" borderId="10" xfId="0" applyFont="1" applyFill="1" applyBorder="1" applyAlignment="1">
      <alignment horizontal="center" wrapText="1"/>
    </xf>
    <xf numFmtId="0" fontId="2" fillId="6" borderId="10" xfId="0" applyFont="1" applyFill="1" applyBorder="1" applyAlignment="1">
      <alignment horizontal="center" wrapText="1"/>
    </xf>
    <xf numFmtId="0" fontId="2" fillId="6" borderId="11" xfId="0" applyFont="1" applyFill="1" applyBorder="1" applyAlignment="1">
      <alignment horizontal="center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1" fontId="4" fillId="0" borderId="0" xfId="0" applyNumberFormat="1" applyFont="1" applyAlignment="1">
      <alignment horizontal="center" vertical="top" shrinkToFit="1"/>
    </xf>
    <xf numFmtId="0" fontId="4" fillId="0" borderId="12" xfId="0" applyFont="1" applyBorder="1" applyAlignment="1">
      <alignment horizontal="left" vertical="top"/>
    </xf>
    <xf numFmtId="1" fontId="4" fillId="0" borderId="12" xfId="0" applyNumberFormat="1" applyFont="1" applyBorder="1" applyAlignment="1">
      <alignment horizontal="center" vertical="top" shrinkToFit="1"/>
    </xf>
    <xf numFmtId="0" fontId="4" fillId="0" borderId="13" xfId="0" applyFont="1" applyBorder="1" applyAlignment="1">
      <alignment horizontal="left" vertical="top"/>
    </xf>
    <xf numFmtId="1" fontId="4" fillId="0" borderId="13" xfId="0" applyNumberFormat="1" applyFont="1" applyBorder="1" applyAlignment="1">
      <alignment horizontal="center" vertical="top" shrinkToFit="1"/>
    </xf>
    <xf numFmtId="49" fontId="0" fillId="0" borderId="0" xfId="0" applyNumberFormat="1"/>
    <xf numFmtId="3" fontId="0" fillId="0" borderId="0" xfId="0" applyNumberFormat="1"/>
    <xf numFmtId="0" fontId="0" fillId="3" borderId="8" xfId="0" applyFill="1" applyBorder="1"/>
    <xf numFmtId="14" fontId="4" fillId="0" borderId="0" xfId="0" applyNumberFormat="1" applyFont="1" applyAlignment="1">
      <alignment horizontal="center" vertical="top"/>
    </xf>
    <xf numFmtId="10" fontId="0" fillId="0" borderId="0" xfId="2" applyNumberFormat="1" applyFont="1"/>
    <xf numFmtId="165" fontId="0" fillId="0" borderId="0" xfId="0" applyNumberFormat="1"/>
    <xf numFmtId="14" fontId="4" fillId="0" borderId="12" xfId="0" applyNumberFormat="1" applyFont="1" applyBorder="1" applyAlignment="1">
      <alignment horizontal="center" vertical="top"/>
    </xf>
    <xf numFmtId="3" fontId="0" fillId="0" borderId="12" xfId="0" applyNumberFormat="1" applyBorder="1"/>
    <xf numFmtId="10" fontId="0" fillId="0" borderId="12" xfId="2" applyNumberFormat="1" applyFont="1" applyBorder="1"/>
    <xf numFmtId="10" fontId="0" fillId="0" borderId="0" xfId="2" applyNumberFormat="1" applyFont="1" applyBorder="1"/>
    <xf numFmtId="14" fontId="4" fillId="0" borderId="13" xfId="0" applyNumberFormat="1" applyFont="1" applyBorder="1" applyAlignment="1">
      <alignment horizontal="center" vertical="top"/>
    </xf>
    <xf numFmtId="3" fontId="0" fillId="0" borderId="13" xfId="0" applyNumberFormat="1" applyBorder="1"/>
    <xf numFmtId="10" fontId="0" fillId="0" borderId="13" xfId="2" applyNumberFormat="1" applyFont="1" applyBorder="1"/>
    <xf numFmtId="0" fontId="0" fillId="0" borderId="12" xfId="0" applyBorder="1"/>
    <xf numFmtId="10" fontId="0" fillId="0" borderId="0" xfId="2" applyNumberFormat="1" applyFont="1" applyFill="1" applyAlignment="1">
      <alignment horizontal="center"/>
    </xf>
    <xf numFmtId="44" fontId="0" fillId="0" borderId="0" xfId="1" applyFont="1" applyFill="1" applyAlignment="1">
      <alignment horizontal="center"/>
    </xf>
    <xf numFmtId="44" fontId="0" fillId="0" borderId="0" xfId="1" applyFont="1" applyFill="1"/>
    <xf numFmtId="0" fontId="0" fillId="0" borderId="0" xfId="0" applyFill="1"/>
    <xf numFmtId="44" fontId="0" fillId="0" borderId="0" xfId="0" applyNumberFormat="1" applyFill="1"/>
    <xf numFmtId="10" fontId="0" fillId="0" borderId="12" xfId="2" applyNumberFormat="1" applyFont="1" applyFill="1" applyBorder="1" applyAlignment="1">
      <alignment horizontal="center"/>
    </xf>
    <xf numFmtId="44" fontId="0" fillId="0" borderId="12" xfId="1" applyFont="1" applyFill="1" applyBorder="1" applyAlignment="1">
      <alignment horizontal="center"/>
    </xf>
    <xf numFmtId="44" fontId="0" fillId="0" borderId="12" xfId="1" applyFont="1" applyFill="1" applyBorder="1"/>
    <xf numFmtId="10" fontId="0" fillId="0" borderId="0" xfId="2" applyNumberFormat="1" applyFont="1" applyFill="1" applyBorder="1" applyAlignment="1">
      <alignment horizontal="center"/>
    </xf>
    <xf numFmtId="44" fontId="0" fillId="0" borderId="0" xfId="1" applyFont="1" applyFill="1" applyBorder="1" applyAlignment="1">
      <alignment horizontal="center"/>
    </xf>
    <xf numFmtId="44" fontId="0" fillId="0" borderId="0" xfId="1" applyFont="1" applyFill="1" applyBorder="1"/>
    <xf numFmtId="10" fontId="0" fillId="0" borderId="13" xfId="2" applyNumberFormat="1" applyFont="1" applyFill="1" applyBorder="1" applyAlignment="1">
      <alignment horizontal="center"/>
    </xf>
    <xf numFmtId="44" fontId="0" fillId="0" borderId="13" xfId="1" applyFont="1" applyFill="1" applyBorder="1" applyAlignment="1">
      <alignment horizontal="center"/>
    </xf>
    <xf numFmtId="44" fontId="0" fillId="0" borderId="13" xfId="1" applyFont="1" applyFill="1" applyBorder="1"/>
    <xf numFmtId="165" fontId="4" fillId="0" borderId="0" xfId="0" applyNumberFormat="1" applyFont="1" applyAlignment="1">
      <alignment horizontal="center" vertical="top"/>
    </xf>
    <xf numFmtId="10" fontId="0" fillId="0" borderId="0" xfId="0" applyNumberFormat="1" applyAlignment="1">
      <alignment horizontal="center"/>
    </xf>
    <xf numFmtId="0" fontId="0" fillId="0" borderId="12" xfId="0" applyBorder="1" applyAlignment="1">
      <alignment horizontal="center"/>
    </xf>
    <xf numFmtId="10" fontId="0" fillId="0" borderId="12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10" fontId="0" fillId="0" borderId="13" xfId="0" applyNumberFormat="1" applyBorder="1" applyAlignment="1">
      <alignment horizontal="center"/>
    </xf>
    <xf numFmtId="165" fontId="0" fillId="0" borderId="13" xfId="0" applyNumberFormat="1" applyBorder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B0D6F-8E24-4AD8-840E-C293719F2551}">
  <sheetPr>
    <tabColor rgb="FF92D050"/>
    <pageSetUpPr fitToPage="1"/>
  </sheetPr>
  <dimension ref="A1:AD662"/>
  <sheetViews>
    <sheetView tabSelected="1" topLeftCell="J1" workbookViewId="0">
      <selection activeCell="AD662" sqref="AD662"/>
    </sheetView>
  </sheetViews>
  <sheetFormatPr defaultRowHeight="15" x14ac:dyDescent="0.25"/>
  <cols>
    <col min="1" max="1" width="49.7109375" bestFit="1" customWidth="1"/>
    <col min="2" max="2" width="10" customWidth="1"/>
    <col min="3" max="4" width="10.85546875" customWidth="1"/>
    <col min="5" max="5" width="12.28515625" style="2" customWidth="1"/>
    <col min="6" max="6" width="12.140625" style="2" customWidth="1"/>
    <col min="7" max="7" width="11.42578125" style="2" customWidth="1"/>
    <col min="8" max="8" width="12" style="2" customWidth="1"/>
    <col min="9" max="9" width="14.7109375" style="2" customWidth="1"/>
    <col min="10" max="10" width="11.42578125" style="2" customWidth="1"/>
    <col min="11" max="11" width="14.7109375" style="2" customWidth="1"/>
    <col min="12" max="12" width="12.85546875" style="2" customWidth="1"/>
    <col min="13" max="13" width="12.5703125" style="2" customWidth="1"/>
    <col min="14" max="14" width="14.42578125" style="2" customWidth="1"/>
    <col min="15" max="15" width="16.5703125" style="2" customWidth="1"/>
    <col min="16" max="16" width="16.28515625" customWidth="1"/>
    <col min="17" max="17" width="4.42578125" customWidth="1"/>
    <col min="18" max="18" width="11.7109375" style="2" customWidth="1"/>
    <col min="19" max="19" width="11" style="2" customWidth="1"/>
    <col min="20" max="20" width="15.28515625" style="2" customWidth="1"/>
    <col min="21" max="21" width="11.42578125" style="2" customWidth="1"/>
    <col min="22" max="22" width="15.42578125" style="2" customWidth="1"/>
    <col min="23" max="23" width="10.5703125" style="2" customWidth="1"/>
    <col min="24" max="24" width="16" style="2" customWidth="1"/>
    <col min="25" max="25" width="12.5703125" customWidth="1"/>
    <col min="28" max="28" width="15.28515625" bestFit="1" customWidth="1"/>
    <col min="30" max="30" width="15.5703125" customWidth="1"/>
  </cols>
  <sheetData>
    <row r="1" spans="1:30" x14ac:dyDescent="0.25">
      <c r="A1" s="1" t="s">
        <v>711</v>
      </c>
      <c r="B1" s="2"/>
      <c r="C1" s="2"/>
      <c r="D1" s="2"/>
    </row>
    <row r="2" spans="1:30" ht="15.75" thickBot="1" x14ac:dyDescent="0.3">
      <c r="A2" s="1" t="s">
        <v>0</v>
      </c>
      <c r="B2" s="2"/>
      <c r="C2" s="2"/>
      <c r="D2" s="2"/>
    </row>
    <row r="3" spans="1:30" ht="15.75" thickBot="1" x14ac:dyDescent="0.3">
      <c r="A3" s="1" t="s">
        <v>712</v>
      </c>
      <c r="B3" s="2"/>
      <c r="C3" s="2"/>
      <c r="D3" s="2"/>
      <c r="K3" s="3" t="s">
        <v>1</v>
      </c>
      <c r="L3" s="4"/>
    </row>
    <row r="4" spans="1:30" ht="15.75" thickBot="1" x14ac:dyDescent="0.3">
      <c r="B4" s="2"/>
      <c r="C4" s="2"/>
      <c r="D4" s="2"/>
      <c r="E4" s="5"/>
      <c r="F4" s="6" t="s">
        <v>2</v>
      </c>
      <c r="G4" s="6"/>
      <c r="H4" s="6" t="s">
        <v>3</v>
      </c>
      <c r="I4" s="6" t="s">
        <v>4</v>
      </c>
      <c r="K4" s="7" t="s">
        <v>5</v>
      </c>
      <c r="L4" s="8">
        <v>0.4</v>
      </c>
    </row>
    <row r="5" spans="1:30" ht="15.75" thickBot="1" x14ac:dyDescent="0.3">
      <c r="B5" s="2"/>
      <c r="C5" s="2"/>
      <c r="D5" s="2"/>
      <c r="F5" s="9">
        <v>0.71220000000000006</v>
      </c>
      <c r="H5" s="10">
        <v>3.79</v>
      </c>
      <c r="I5" s="11">
        <v>3.8483999999999998</v>
      </c>
      <c r="K5" s="7" t="s">
        <v>6</v>
      </c>
      <c r="L5" s="12">
        <f>1-L4</f>
        <v>0.6</v>
      </c>
      <c r="M5" s="13"/>
      <c r="N5" s="13"/>
      <c r="O5" s="13"/>
      <c r="P5" s="13"/>
      <c r="V5" s="14" t="s">
        <v>7</v>
      </c>
      <c r="W5" s="15"/>
      <c r="X5" s="16"/>
      <c r="AB5" s="17"/>
      <c r="AD5" s="17"/>
    </row>
    <row r="6" spans="1:30" ht="15.75" thickBot="1" x14ac:dyDescent="0.3">
      <c r="A6" s="18" t="s">
        <v>0</v>
      </c>
      <c r="B6" s="19"/>
      <c r="C6" s="19"/>
      <c r="D6" s="19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1"/>
      <c r="R6" s="22" t="s">
        <v>8</v>
      </c>
      <c r="S6" s="23"/>
      <c r="T6" s="23"/>
      <c r="U6" s="23"/>
      <c r="V6" s="23"/>
      <c r="W6" s="23"/>
      <c r="X6" s="23"/>
      <c r="Y6" s="24"/>
      <c r="AB6" s="25"/>
      <c r="AD6" s="25"/>
    </row>
    <row r="7" spans="1:30" ht="75.75" thickBot="1" x14ac:dyDescent="0.3">
      <c r="A7" s="26" t="s">
        <v>9</v>
      </c>
      <c r="B7" s="27" t="s">
        <v>10</v>
      </c>
      <c r="C7" s="27" t="s">
        <v>11</v>
      </c>
      <c r="D7" s="27" t="s">
        <v>12</v>
      </c>
      <c r="E7" s="27" t="s">
        <v>13</v>
      </c>
      <c r="F7" s="27" t="s">
        <v>14</v>
      </c>
      <c r="G7" s="27" t="s">
        <v>15</v>
      </c>
      <c r="H7" s="27" t="s">
        <v>16</v>
      </c>
      <c r="I7" s="27" t="s">
        <v>17</v>
      </c>
      <c r="J7" s="27" t="s">
        <v>18</v>
      </c>
      <c r="K7" s="27" t="s">
        <v>19</v>
      </c>
      <c r="L7" s="27" t="str">
        <f>CONCATENATE("Lesser of PDPM or ",TEXT($L$4,"#0%"), " RUG / ",TEXT($L$5,"#0%")," PDPM")</f>
        <v>Lesser of PDPM or 40% RUG / 60% PDPM</v>
      </c>
      <c r="M7" s="27" t="s">
        <v>20</v>
      </c>
      <c r="N7" s="27" t="s">
        <v>21</v>
      </c>
      <c r="O7" s="27" t="s">
        <v>22</v>
      </c>
      <c r="P7" s="28" t="s">
        <v>23</v>
      </c>
      <c r="R7" s="29">
        <v>45566</v>
      </c>
      <c r="S7" s="30">
        <v>45658</v>
      </c>
      <c r="T7" s="31" t="s">
        <v>24</v>
      </c>
      <c r="U7" s="31" t="s">
        <v>25</v>
      </c>
      <c r="V7" s="31" t="s">
        <v>26</v>
      </c>
      <c r="W7" s="31" t="s">
        <v>25</v>
      </c>
      <c r="X7" s="32" t="s">
        <v>27</v>
      </c>
      <c r="Y7" s="33" t="s">
        <v>28</v>
      </c>
    </row>
    <row r="8" spans="1:30" s="58" customFormat="1" x14ac:dyDescent="0.25">
      <c r="A8" s="34" t="s">
        <v>29</v>
      </c>
      <c r="B8" s="35">
        <v>6000012</v>
      </c>
      <c r="C8" s="35">
        <v>146085</v>
      </c>
      <c r="D8" s="35">
        <v>0</v>
      </c>
      <c r="E8" s="35">
        <v>2.9451000000000001</v>
      </c>
      <c r="F8" s="35">
        <f>$F$5</f>
        <v>0.71220000000000006</v>
      </c>
      <c r="G8" s="69">
        <v>5.1808399999999999</v>
      </c>
      <c r="H8" s="35">
        <f>$H$5</f>
        <v>3.79</v>
      </c>
      <c r="I8" s="35">
        <f>$I$5</f>
        <v>3.8483999999999998</v>
      </c>
      <c r="J8" s="35">
        <f>ROUND(F8*G8*(H8/I8),5)</f>
        <v>3.6337999999999999</v>
      </c>
      <c r="K8" s="35">
        <v>3.33969</v>
      </c>
      <c r="L8" s="35">
        <f>IF($J8=0,$K8,IF($K8=0,$J8,IF($J8&lt;$K8,$J8,ROUND(($J8*$L$5)+($K8*$L$4),5))))</f>
        <v>3.5161600000000002</v>
      </c>
      <c r="M8" s="55">
        <f>IFERROR(E8/L8,0)</f>
        <v>0.83758987076811064</v>
      </c>
      <c r="N8" s="70">
        <f>ROUNDDOWN(M8,2)</f>
        <v>0.83</v>
      </c>
      <c r="O8" s="56">
        <v>18.829999999999998</v>
      </c>
      <c r="P8" s="57">
        <f t="shared" ref="P8:P71" si="0">IF(Y8="Y",Z8,O8)</f>
        <v>18.829999999999998</v>
      </c>
      <c r="Q8" s="25"/>
      <c r="R8"/>
      <c r="S8" s="56">
        <v>25.77</v>
      </c>
      <c r="T8" s="56">
        <v>25.77</v>
      </c>
      <c r="U8" s="55">
        <f>IFERROR((T8-S8)/S8,0)</f>
        <v>0</v>
      </c>
      <c r="V8" s="2" t="str">
        <f>IF(U8&lt;-0.05,"Y","N")</f>
        <v>N</v>
      </c>
      <c r="W8" s="55">
        <f t="shared" ref="W8:W71" si="1">IF(T8=0,0,(O8-T8)/T8)</f>
        <v>-0.26930539386883978</v>
      </c>
      <c r="X8" s="2" t="str">
        <f>IF(W8&lt;-0.05,"Y","N")</f>
        <v>Y</v>
      </c>
      <c r="Y8" s="2" t="str">
        <f t="shared" ref="Y8:Y71" si="2">IF(AND(V8="Y",X8="Y"),"Y","N")</f>
        <v>N</v>
      </c>
      <c r="Z8" s="57">
        <f t="shared" ref="Z8:Z71" si="3">ROUNDUP(T8*0.95,2)</f>
        <v>24.490000000000002</v>
      </c>
      <c r="AB8" s="59"/>
      <c r="AD8" s="59"/>
    </row>
    <row r="9" spans="1:30" s="58" customFormat="1" x14ac:dyDescent="0.25">
      <c r="A9" s="34" t="s">
        <v>30</v>
      </c>
      <c r="B9" s="36">
        <v>6000020</v>
      </c>
      <c r="C9" s="36">
        <v>146065</v>
      </c>
      <c r="D9" s="36">
        <v>0</v>
      </c>
      <c r="E9" s="2">
        <v>4.3453400000000002</v>
      </c>
      <c r="F9" s="2">
        <f t="shared" ref="F9:F72" si="4">$F$5</f>
        <v>0.71220000000000006</v>
      </c>
      <c r="G9" s="2">
        <v>4.5349300000000001</v>
      </c>
      <c r="H9" s="2">
        <f t="shared" ref="H9:H72" si="5">$H$5</f>
        <v>3.79</v>
      </c>
      <c r="I9" s="2">
        <f t="shared" ref="I9:I72" si="6">$I$5</f>
        <v>3.8483999999999998</v>
      </c>
      <c r="J9" s="2">
        <f t="shared" ref="J9:J72" si="7">ROUND(F9*G9*(H9/I9),5)</f>
        <v>3.1807599999999998</v>
      </c>
      <c r="K9" s="2">
        <v>3.3210000000000002</v>
      </c>
      <c r="L9" s="2">
        <f t="shared" ref="L9:L72" si="8">IF($J9=0,$K9,IF($K9=0,$J9,IF($J9&lt;$K9,$J9,ROUND(($J9*$L$5)+($K9*$L$4),5))))</f>
        <v>3.1807599999999998</v>
      </c>
      <c r="M9" s="55">
        <f t="shared" ref="M9:M72" si="9">IFERROR(E9/L9,0)</f>
        <v>1.3661326223921328</v>
      </c>
      <c r="N9" s="70">
        <f t="shared" ref="N9:N72" si="10">ROUNDDOWN(M9,2)</f>
        <v>1.36</v>
      </c>
      <c r="O9" s="56">
        <v>38.68</v>
      </c>
      <c r="P9" s="57">
        <f t="shared" si="0"/>
        <v>38.68</v>
      </c>
      <c r="Q9" s="25"/>
      <c r="R9"/>
      <c r="S9" s="56">
        <v>18.829999999999998</v>
      </c>
      <c r="T9" s="56">
        <v>38.68</v>
      </c>
      <c r="U9" s="55">
        <f t="shared" ref="U9:U72" si="11">IFERROR((T9-S9)/S9,0)</f>
        <v>1.05416887944769</v>
      </c>
      <c r="V9" s="2" t="str">
        <f t="shared" ref="V9:V72" si="12">IF(U9&lt;-0.05,"Y","N")</f>
        <v>N</v>
      </c>
      <c r="W9" s="55">
        <f t="shared" si="1"/>
        <v>0</v>
      </c>
      <c r="X9" s="2" t="str">
        <f t="shared" ref="X9:X72" si="13">IF(W9&lt;-0.05,"Y","N")</f>
        <v>N</v>
      </c>
      <c r="Y9" s="2" t="str">
        <f t="shared" si="2"/>
        <v>N</v>
      </c>
      <c r="Z9" s="57">
        <f t="shared" si="3"/>
        <v>36.75</v>
      </c>
      <c r="AB9" s="59"/>
      <c r="AD9" s="59"/>
    </row>
    <row r="10" spans="1:30" s="58" customFormat="1" x14ac:dyDescent="0.25">
      <c r="A10" s="34" t="s">
        <v>31</v>
      </c>
      <c r="B10" s="36">
        <v>6012595</v>
      </c>
      <c r="C10" s="36">
        <v>145683</v>
      </c>
      <c r="D10" s="36">
        <v>0</v>
      </c>
      <c r="E10" s="2">
        <v>3.6313599999999999</v>
      </c>
      <c r="F10" s="2">
        <f t="shared" si="4"/>
        <v>0.71220000000000006</v>
      </c>
      <c r="G10" s="2">
        <v>4.84429</v>
      </c>
      <c r="H10" s="2">
        <f t="shared" si="5"/>
        <v>3.79</v>
      </c>
      <c r="I10" s="2">
        <f t="shared" si="6"/>
        <v>3.8483999999999998</v>
      </c>
      <c r="J10" s="2">
        <f t="shared" si="7"/>
        <v>3.3977499999999998</v>
      </c>
      <c r="K10" s="2">
        <v>3.3880499999999998</v>
      </c>
      <c r="L10" s="2">
        <f t="shared" si="8"/>
        <v>3.3938700000000002</v>
      </c>
      <c r="M10" s="55">
        <f t="shared" si="9"/>
        <v>1.0699761629054736</v>
      </c>
      <c r="N10" s="70">
        <f t="shared" si="10"/>
        <v>1.06</v>
      </c>
      <c r="O10" s="56">
        <v>34.26</v>
      </c>
      <c r="P10" s="57">
        <f t="shared" si="0"/>
        <v>34.26</v>
      </c>
      <c r="Q10" s="25"/>
      <c r="R10"/>
      <c r="S10" s="56">
        <v>34.799999999999997</v>
      </c>
      <c r="T10" s="56">
        <v>36.590000000000003</v>
      </c>
      <c r="U10" s="55">
        <f t="shared" si="11"/>
        <v>5.1436781609195584E-2</v>
      </c>
      <c r="V10" s="2" t="str">
        <f t="shared" si="12"/>
        <v>N</v>
      </c>
      <c r="W10" s="55">
        <f t="shared" si="1"/>
        <v>-6.3678600710576808E-2</v>
      </c>
      <c r="X10" s="2" t="str">
        <f t="shared" si="13"/>
        <v>Y</v>
      </c>
      <c r="Y10" s="2" t="str">
        <f t="shared" si="2"/>
        <v>N</v>
      </c>
      <c r="Z10" s="57">
        <f t="shared" si="3"/>
        <v>34.769999999999996</v>
      </c>
      <c r="AB10" s="59"/>
      <c r="AD10" s="59"/>
    </row>
    <row r="11" spans="1:30" s="58" customFormat="1" x14ac:dyDescent="0.25">
      <c r="A11" s="34" t="s">
        <v>32</v>
      </c>
      <c r="B11" s="36">
        <v>6011571</v>
      </c>
      <c r="C11" s="36">
        <v>145603</v>
      </c>
      <c r="D11" s="36">
        <v>0</v>
      </c>
      <c r="E11" s="2">
        <v>3.9065099999999999</v>
      </c>
      <c r="F11" s="2">
        <f t="shared" si="4"/>
        <v>0.71220000000000006</v>
      </c>
      <c r="G11" s="2">
        <v>4.5265899999999997</v>
      </c>
      <c r="H11" s="2">
        <f t="shared" si="5"/>
        <v>3.79</v>
      </c>
      <c r="I11" s="2">
        <f t="shared" si="6"/>
        <v>3.8483999999999998</v>
      </c>
      <c r="J11" s="2">
        <f t="shared" si="7"/>
        <v>3.1749200000000002</v>
      </c>
      <c r="K11" s="2">
        <v>3.5639099999999999</v>
      </c>
      <c r="L11" s="2">
        <f t="shared" si="8"/>
        <v>3.1749200000000002</v>
      </c>
      <c r="M11" s="55">
        <f t="shared" si="9"/>
        <v>1.2304278533002406</v>
      </c>
      <c r="N11" s="70">
        <f t="shared" si="10"/>
        <v>1.23</v>
      </c>
      <c r="O11" s="56">
        <v>38.380000000000003</v>
      </c>
      <c r="P11" s="57">
        <f t="shared" si="0"/>
        <v>38.380000000000003</v>
      </c>
      <c r="Q11" s="25"/>
      <c r="R11"/>
      <c r="S11" s="56">
        <v>33.71</v>
      </c>
      <c r="T11" s="56">
        <v>37.630000000000003</v>
      </c>
      <c r="U11" s="55">
        <f t="shared" si="11"/>
        <v>0.11628596855532487</v>
      </c>
      <c r="V11" s="2" t="str">
        <f t="shared" si="12"/>
        <v>N</v>
      </c>
      <c r="W11" s="55">
        <f t="shared" si="1"/>
        <v>1.993090619186819E-2</v>
      </c>
      <c r="X11" s="2" t="str">
        <f t="shared" si="13"/>
        <v>N</v>
      </c>
      <c r="Y11" s="2" t="str">
        <f t="shared" si="2"/>
        <v>N</v>
      </c>
      <c r="Z11" s="57">
        <f t="shared" si="3"/>
        <v>35.75</v>
      </c>
      <c r="AB11" s="59"/>
      <c r="AD11" s="59"/>
    </row>
    <row r="12" spans="1:30" s="58" customFormat="1" x14ac:dyDescent="0.25">
      <c r="A12" s="34" t="s">
        <v>33</v>
      </c>
      <c r="B12" s="36">
        <v>6004642</v>
      </c>
      <c r="C12" s="36">
        <v>146010</v>
      </c>
      <c r="D12" s="36">
        <v>0</v>
      </c>
      <c r="E12" s="2">
        <v>3.0933099999999998</v>
      </c>
      <c r="F12" s="2">
        <f t="shared" si="4"/>
        <v>0.71220000000000006</v>
      </c>
      <c r="G12" s="2">
        <v>4.9684999999999997</v>
      </c>
      <c r="H12" s="2">
        <f t="shared" si="5"/>
        <v>3.79</v>
      </c>
      <c r="I12" s="2">
        <f t="shared" si="6"/>
        <v>3.8483999999999998</v>
      </c>
      <c r="J12" s="2">
        <f t="shared" si="7"/>
        <v>3.4848699999999999</v>
      </c>
      <c r="K12" s="2">
        <v>3.2764099999999998</v>
      </c>
      <c r="L12" s="2">
        <f t="shared" si="8"/>
        <v>3.4014899999999999</v>
      </c>
      <c r="M12" s="55">
        <f t="shared" si="9"/>
        <v>0.90939852829201318</v>
      </c>
      <c r="N12" s="70">
        <f t="shared" si="10"/>
        <v>0.9</v>
      </c>
      <c r="O12" s="56">
        <v>24.23</v>
      </c>
      <c r="P12" s="57">
        <f t="shared" si="0"/>
        <v>25.1</v>
      </c>
      <c r="Q12" s="25"/>
      <c r="R12"/>
      <c r="S12" s="56">
        <v>30.98</v>
      </c>
      <c r="T12" s="56">
        <v>26.42</v>
      </c>
      <c r="U12" s="55">
        <f t="shared" si="11"/>
        <v>-0.14719173660426077</v>
      </c>
      <c r="V12" s="2" t="str">
        <f t="shared" si="12"/>
        <v>Y</v>
      </c>
      <c r="W12" s="55">
        <f t="shared" si="1"/>
        <v>-8.2891748675246069E-2</v>
      </c>
      <c r="X12" s="2" t="str">
        <f t="shared" si="13"/>
        <v>Y</v>
      </c>
      <c r="Y12" s="2" t="str">
        <f t="shared" si="2"/>
        <v>Y</v>
      </c>
      <c r="Z12" s="57">
        <f t="shared" si="3"/>
        <v>25.1</v>
      </c>
      <c r="AB12" s="59"/>
      <c r="AD12" s="59"/>
    </row>
    <row r="13" spans="1:30" s="58" customFormat="1" x14ac:dyDescent="0.25">
      <c r="A13" s="37" t="s">
        <v>34</v>
      </c>
      <c r="B13" s="38">
        <v>6004675</v>
      </c>
      <c r="C13" s="38">
        <v>145449</v>
      </c>
      <c r="D13" s="38">
        <v>0</v>
      </c>
      <c r="E13" s="71">
        <v>3.7751700000000001</v>
      </c>
      <c r="F13" s="71">
        <f t="shared" si="4"/>
        <v>0.71220000000000006</v>
      </c>
      <c r="G13" s="71">
        <v>4.7321400000000002</v>
      </c>
      <c r="H13" s="71">
        <f t="shared" si="5"/>
        <v>3.79</v>
      </c>
      <c r="I13" s="71">
        <f t="shared" si="6"/>
        <v>3.8483999999999998</v>
      </c>
      <c r="J13" s="71">
        <f t="shared" si="7"/>
        <v>3.3190900000000001</v>
      </c>
      <c r="K13" s="71">
        <v>3.45831</v>
      </c>
      <c r="L13" s="71">
        <f t="shared" si="8"/>
        <v>3.3190900000000001</v>
      </c>
      <c r="M13" s="60">
        <f t="shared" si="9"/>
        <v>1.1374111578776109</v>
      </c>
      <c r="N13" s="72">
        <f t="shared" si="10"/>
        <v>1.1299999999999999</v>
      </c>
      <c r="O13" s="61">
        <v>36.89</v>
      </c>
      <c r="P13" s="62">
        <f t="shared" si="0"/>
        <v>36.89</v>
      </c>
      <c r="Q13" s="25"/>
      <c r="R13"/>
      <c r="S13" s="61">
        <v>25</v>
      </c>
      <c r="T13" s="61">
        <v>32.619999999999997</v>
      </c>
      <c r="U13" s="60">
        <f t="shared" si="11"/>
        <v>0.3047999999999999</v>
      </c>
      <c r="V13" s="71" t="str">
        <f t="shared" si="12"/>
        <v>N</v>
      </c>
      <c r="W13" s="60">
        <f t="shared" si="1"/>
        <v>0.13090128755364819</v>
      </c>
      <c r="X13" s="71" t="str">
        <f t="shared" si="13"/>
        <v>N</v>
      </c>
      <c r="Y13" s="71" t="str">
        <f t="shared" si="2"/>
        <v>N</v>
      </c>
      <c r="Z13" s="62">
        <f t="shared" si="3"/>
        <v>30.990000000000002</v>
      </c>
      <c r="AB13" s="59"/>
      <c r="AD13" s="59"/>
    </row>
    <row r="14" spans="1:30" s="58" customFormat="1" x14ac:dyDescent="0.25">
      <c r="A14" s="34" t="s">
        <v>35</v>
      </c>
      <c r="B14" s="36">
        <v>6000046</v>
      </c>
      <c r="C14" s="36">
        <v>145724</v>
      </c>
      <c r="D14" s="36">
        <v>0</v>
      </c>
      <c r="E14" s="2">
        <v>4.6637700000000004</v>
      </c>
      <c r="F14" s="2">
        <f t="shared" si="4"/>
        <v>0.71220000000000006</v>
      </c>
      <c r="G14" s="2">
        <v>3.8260299999999998</v>
      </c>
      <c r="H14" s="2">
        <f t="shared" si="5"/>
        <v>3.79</v>
      </c>
      <c r="I14" s="2">
        <f t="shared" si="6"/>
        <v>3.8483999999999998</v>
      </c>
      <c r="J14" s="2">
        <f t="shared" si="7"/>
        <v>2.6835499999999999</v>
      </c>
      <c r="K14" s="2">
        <v>3.2759</v>
      </c>
      <c r="L14" s="2">
        <f t="shared" si="8"/>
        <v>2.6835499999999999</v>
      </c>
      <c r="M14" s="63">
        <f t="shared" si="9"/>
        <v>1.7379106034916438</v>
      </c>
      <c r="N14" s="70">
        <f t="shared" si="10"/>
        <v>1.73</v>
      </c>
      <c r="O14" s="64">
        <v>38.68</v>
      </c>
      <c r="P14" s="65">
        <f t="shared" si="0"/>
        <v>38.68</v>
      </c>
      <c r="Q14" s="25"/>
      <c r="R14"/>
      <c r="S14" s="64">
        <v>38.68</v>
      </c>
      <c r="T14" s="64">
        <v>38.68</v>
      </c>
      <c r="U14" s="63">
        <f t="shared" si="11"/>
        <v>0</v>
      </c>
      <c r="V14" s="2" t="str">
        <f t="shared" si="12"/>
        <v>N</v>
      </c>
      <c r="W14" s="63">
        <f t="shared" si="1"/>
        <v>0</v>
      </c>
      <c r="X14" s="2" t="str">
        <f t="shared" si="13"/>
        <v>N</v>
      </c>
      <c r="Y14" s="2" t="str">
        <f t="shared" si="2"/>
        <v>N</v>
      </c>
      <c r="Z14" s="65">
        <f t="shared" si="3"/>
        <v>36.75</v>
      </c>
      <c r="AB14" s="59"/>
      <c r="AD14" s="59"/>
    </row>
    <row r="15" spans="1:30" s="58" customFormat="1" x14ac:dyDescent="0.25">
      <c r="A15" s="34" t="s">
        <v>36</v>
      </c>
      <c r="B15" s="36">
        <v>6016869</v>
      </c>
      <c r="C15" s="36">
        <v>146183</v>
      </c>
      <c r="D15" s="36">
        <v>6</v>
      </c>
      <c r="E15" s="2">
        <v>4.5989300000000002</v>
      </c>
      <c r="F15" s="2">
        <f t="shared" si="4"/>
        <v>0.71220000000000006</v>
      </c>
      <c r="G15" s="2">
        <v>4.5888900000000001</v>
      </c>
      <c r="H15" s="2">
        <f t="shared" si="5"/>
        <v>3.79</v>
      </c>
      <c r="I15" s="2">
        <f t="shared" si="6"/>
        <v>3.8483999999999998</v>
      </c>
      <c r="J15" s="2">
        <f t="shared" si="7"/>
        <v>3.21861</v>
      </c>
      <c r="K15" s="2">
        <v>3.5566900000000001</v>
      </c>
      <c r="L15" s="2">
        <f t="shared" si="8"/>
        <v>3.21861</v>
      </c>
      <c r="M15" s="63">
        <f t="shared" si="9"/>
        <v>1.4288559347047329</v>
      </c>
      <c r="N15" s="70">
        <f t="shared" si="10"/>
        <v>1.42</v>
      </c>
      <c r="O15" s="64">
        <v>38.68</v>
      </c>
      <c r="P15" s="65">
        <f t="shared" si="0"/>
        <v>38.68</v>
      </c>
      <c r="Q15" s="25"/>
      <c r="R15"/>
      <c r="S15" s="64">
        <v>38.53</v>
      </c>
      <c r="T15" s="64">
        <v>38.68</v>
      </c>
      <c r="U15" s="63">
        <f t="shared" si="11"/>
        <v>3.893070334804012E-3</v>
      </c>
      <c r="V15" s="2" t="str">
        <f t="shared" si="12"/>
        <v>N</v>
      </c>
      <c r="W15" s="63">
        <f t="shared" si="1"/>
        <v>0</v>
      </c>
      <c r="X15" s="2" t="str">
        <f t="shared" si="13"/>
        <v>N</v>
      </c>
      <c r="Y15" s="2" t="str">
        <f t="shared" si="2"/>
        <v>N</v>
      </c>
      <c r="Z15" s="65">
        <f t="shared" si="3"/>
        <v>36.75</v>
      </c>
      <c r="AB15" s="59"/>
      <c r="AD15" s="59"/>
    </row>
    <row r="16" spans="1:30" s="58" customFormat="1" x14ac:dyDescent="0.25">
      <c r="A16" s="34" t="s">
        <v>37</v>
      </c>
      <c r="B16" s="36">
        <v>6015507</v>
      </c>
      <c r="C16" s="36">
        <v>146182</v>
      </c>
      <c r="D16" s="36">
        <v>6</v>
      </c>
      <c r="E16" s="2">
        <v>3.5222199999999999</v>
      </c>
      <c r="F16" s="2">
        <f t="shared" si="4"/>
        <v>0.71220000000000006</v>
      </c>
      <c r="G16" s="2">
        <v>4.4440099999999996</v>
      </c>
      <c r="H16" s="2">
        <f t="shared" si="5"/>
        <v>3.79</v>
      </c>
      <c r="I16" s="2">
        <f t="shared" si="6"/>
        <v>3.8483999999999998</v>
      </c>
      <c r="J16" s="2">
        <f t="shared" si="7"/>
        <v>3.1169899999999999</v>
      </c>
      <c r="K16" s="2">
        <v>3.14425</v>
      </c>
      <c r="L16" s="2">
        <f t="shared" si="8"/>
        <v>3.1169899999999999</v>
      </c>
      <c r="M16" s="63">
        <f t="shared" si="9"/>
        <v>1.1300068335156674</v>
      </c>
      <c r="N16" s="70">
        <f t="shared" si="10"/>
        <v>1.1299999999999999</v>
      </c>
      <c r="O16" s="64">
        <v>36.89</v>
      </c>
      <c r="P16" s="65">
        <f t="shared" si="0"/>
        <v>36.89</v>
      </c>
      <c r="Q16" s="25"/>
      <c r="R16"/>
      <c r="S16" s="64">
        <v>30.98</v>
      </c>
      <c r="T16" s="64">
        <v>36.89</v>
      </c>
      <c r="U16" s="63">
        <f t="shared" si="11"/>
        <v>0.19076823757262751</v>
      </c>
      <c r="V16" s="2" t="str">
        <f t="shared" si="12"/>
        <v>N</v>
      </c>
      <c r="W16" s="63">
        <f t="shared" si="1"/>
        <v>0</v>
      </c>
      <c r="X16" s="2" t="str">
        <f t="shared" si="13"/>
        <v>N</v>
      </c>
      <c r="Y16" s="2" t="str">
        <f t="shared" si="2"/>
        <v>N</v>
      </c>
      <c r="Z16" s="65">
        <f t="shared" si="3"/>
        <v>35.049999999999997</v>
      </c>
      <c r="AB16" s="59"/>
      <c r="AD16" s="59"/>
    </row>
    <row r="17" spans="1:30" s="58" customFormat="1" x14ac:dyDescent="0.25">
      <c r="A17" s="39" t="s">
        <v>38</v>
      </c>
      <c r="B17" s="40">
        <v>6000103</v>
      </c>
      <c r="C17" s="40">
        <v>145142</v>
      </c>
      <c r="D17" s="40">
        <v>6</v>
      </c>
      <c r="E17" s="73">
        <v>3.22546</v>
      </c>
      <c r="F17" s="73">
        <f t="shared" si="4"/>
        <v>0.71220000000000006</v>
      </c>
      <c r="G17" s="73">
        <v>4.5961299999999996</v>
      </c>
      <c r="H17" s="73">
        <f t="shared" si="5"/>
        <v>3.79</v>
      </c>
      <c r="I17" s="73">
        <f t="shared" si="6"/>
        <v>3.8483999999999998</v>
      </c>
      <c r="J17" s="73">
        <f t="shared" si="7"/>
        <v>3.2236899999999999</v>
      </c>
      <c r="K17" s="73">
        <v>3.35894</v>
      </c>
      <c r="L17" s="73">
        <f t="shared" si="8"/>
        <v>3.2236899999999999</v>
      </c>
      <c r="M17" s="66">
        <f t="shared" si="9"/>
        <v>1.0005490602384224</v>
      </c>
      <c r="N17" s="74">
        <f t="shared" si="10"/>
        <v>1</v>
      </c>
      <c r="O17" s="67">
        <v>30.98</v>
      </c>
      <c r="P17" s="68">
        <f t="shared" si="0"/>
        <v>30.98</v>
      </c>
      <c r="Q17" s="25"/>
      <c r="R17"/>
      <c r="S17" s="67">
        <v>21.15</v>
      </c>
      <c r="T17" s="67">
        <v>32.07</v>
      </c>
      <c r="U17" s="66">
        <f t="shared" si="11"/>
        <v>0.51631205673758873</v>
      </c>
      <c r="V17" s="73" t="str">
        <f t="shared" si="12"/>
        <v>N</v>
      </c>
      <c r="W17" s="66">
        <f t="shared" si="1"/>
        <v>-3.3988150919862799E-2</v>
      </c>
      <c r="X17" s="73" t="str">
        <f t="shared" si="13"/>
        <v>N</v>
      </c>
      <c r="Y17" s="73" t="str">
        <f t="shared" si="2"/>
        <v>N</v>
      </c>
      <c r="Z17" s="68">
        <f t="shared" si="3"/>
        <v>30.470000000000002</v>
      </c>
      <c r="AB17" s="59"/>
      <c r="AD17" s="59"/>
    </row>
    <row r="18" spans="1:30" s="58" customFormat="1" x14ac:dyDescent="0.25">
      <c r="A18" s="37" t="s">
        <v>39</v>
      </c>
      <c r="B18" s="38">
        <v>6014757</v>
      </c>
      <c r="C18" s="38">
        <v>145998</v>
      </c>
      <c r="D18" s="38">
        <v>6</v>
      </c>
      <c r="E18" s="71">
        <v>4.0304799999999998</v>
      </c>
      <c r="F18" s="71">
        <f t="shared" si="4"/>
        <v>0.71220000000000006</v>
      </c>
      <c r="G18" s="71">
        <v>5.2128699999999997</v>
      </c>
      <c r="H18" s="71">
        <f t="shared" si="5"/>
        <v>3.79</v>
      </c>
      <c r="I18" s="71">
        <f t="shared" si="6"/>
        <v>3.8483999999999998</v>
      </c>
      <c r="J18" s="71">
        <f t="shared" si="7"/>
        <v>3.6562700000000001</v>
      </c>
      <c r="K18" s="71">
        <v>3.7488299999999999</v>
      </c>
      <c r="L18" s="71">
        <f t="shared" si="8"/>
        <v>3.6562700000000001</v>
      </c>
      <c r="M18" s="60">
        <f t="shared" si="9"/>
        <v>1.1023474743386019</v>
      </c>
      <c r="N18" s="72">
        <f t="shared" si="10"/>
        <v>1.1000000000000001</v>
      </c>
      <c r="O18" s="61">
        <v>36.44</v>
      </c>
      <c r="P18" s="62">
        <f t="shared" si="0"/>
        <v>36.44</v>
      </c>
      <c r="Q18" s="25"/>
      <c r="R18"/>
      <c r="S18" s="61">
        <v>29.68</v>
      </c>
      <c r="T18" s="61">
        <v>32.07</v>
      </c>
      <c r="U18" s="60">
        <f t="shared" si="11"/>
        <v>8.0525606469002711E-2</v>
      </c>
      <c r="V18" s="71" t="str">
        <f t="shared" si="12"/>
        <v>N</v>
      </c>
      <c r="W18" s="60">
        <f t="shared" si="1"/>
        <v>0.13626442157779847</v>
      </c>
      <c r="X18" s="71" t="str">
        <f t="shared" si="13"/>
        <v>N</v>
      </c>
      <c r="Y18" s="71" t="str">
        <f t="shared" si="2"/>
        <v>N</v>
      </c>
      <c r="Z18" s="62">
        <f t="shared" si="3"/>
        <v>30.470000000000002</v>
      </c>
      <c r="AB18" s="59"/>
      <c r="AD18" s="59"/>
    </row>
    <row r="19" spans="1:30" s="58" customFormat="1" x14ac:dyDescent="0.25">
      <c r="A19" s="34" t="s">
        <v>40</v>
      </c>
      <c r="B19" s="36">
        <v>6016950</v>
      </c>
      <c r="C19" s="36">
        <v>146186</v>
      </c>
      <c r="D19" s="36">
        <v>6</v>
      </c>
      <c r="E19" s="2">
        <v>3.50854</v>
      </c>
      <c r="F19" s="2">
        <f t="shared" si="4"/>
        <v>0.71220000000000006</v>
      </c>
      <c r="G19" s="2">
        <v>4.8361099999999997</v>
      </c>
      <c r="H19" s="2">
        <f t="shared" si="5"/>
        <v>3.79</v>
      </c>
      <c r="I19" s="2">
        <f t="shared" si="6"/>
        <v>3.8483999999999998</v>
      </c>
      <c r="J19" s="2">
        <f t="shared" si="7"/>
        <v>3.39201</v>
      </c>
      <c r="K19" s="2">
        <v>3.31297</v>
      </c>
      <c r="L19" s="2">
        <f t="shared" si="8"/>
        <v>3.3603900000000002</v>
      </c>
      <c r="M19" s="63">
        <f t="shared" si="9"/>
        <v>1.0440871446469011</v>
      </c>
      <c r="N19" s="70">
        <f t="shared" si="10"/>
        <v>1.04</v>
      </c>
      <c r="O19" s="64">
        <v>33.159999999999997</v>
      </c>
      <c r="P19" s="65">
        <f t="shared" si="0"/>
        <v>33.159999999999997</v>
      </c>
      <c r="Q19" s="25"/>
      <c r="R19"/>
      <c r="S19" s="64">
        <v>29.68</v>
      </c>
      <c r="T19" s="64">
        <v>36.89</v>
      </c>
      <c r="U19" s="63">
        <f t="shared" si="11"/>
        <v>0.24292452830188682</v>
      </c>
      <c r="V19" s="2" t="str">
        <f t="shared" si="12"/>
        <v>N</v>
      </c>
      <c r="W19" s="63">
        <f t="shared" si="1"/>
        <v>-0.10111141230685833</v>
      </c>
      <c r="X19" s="2" t="str">
        <f t="shared" si="13"/>
        <v>Y</v>
      </c>
      <c r="Y19" s="2" t="str">
        <f t="shared" si="2"/>
        <v>N</v>
      </c>
      <c r="Z19" s="65">
        <f t="shared" si="3"/>
        <v>35.049999999999997</v>
      </c>
      <c r="AB19" s="59"/>
      <c r="AD19" s="59"/>
    </row>
    <row r="20" spans="1:30" s="58" customFormat="1" x14ac:dyDescent="0.25">
      <c r="A20" s="34" t="s">
        <v>41</v>
      </c>
      <c r="B20" s="36">
        <v>6003735</v>
      </c>
      <c r="C20" s="36">
        <v>145557</v>
      </c>
      <c r="D20" s="36">
        <v>6</v>
      </c>
      <c r="E20" s="2">
        <v>4.0443899999999999</v>
      </c>
      <c r="F20" s="2">
        <f t="shared" si="4"/>
        <v>0.71220000000000006</v>
      </c>
      <c r="G20" s="2">
        <v>6.0482899999999997</v>
      </c>
      <c r="H20" s="2">
        <f t="shared" si="5"/>
        <v>3.79</v>
      </c>
      <c r="I20" s="2">
        <f t="shared" si="6"/>
        <v>3.8483999999999998</v>
      </c>
      <c r="J20" s="2">
        <f t="shared" si="7"/>
        <v>4.2422199999999997</v>
      </c>
      <c r="K20" s="2">
        <v>4.0021300000000002</v>
      </c>
      <c r="L20" s="2">
        <f t="shared" si="8"/>
        <v>4.1461800000000002</v>
      </c>
      <c r="M20" s="63">
        <f t="shared" si="9"/>
        <v>0.97544969104090984</v>
      </c>
      <c r="N20" s="70">
        <f t="shared" si="10"/>
        <v>0.97</v>
      </c>
      <c r="O20" s="64">
        <v>29.03</v>
      </c>
      <c r="P20" s="65">
        <f t="shared" si="0"/>
        <v>29.03</v>
      </c>
      <c r="Q20" s="25"/>
      <c r="R20"/>
      <c r="S20" s="64">
        <v>24.23</v>
      </c>
      <c r="T20" s="64">
        <v>28.38</v>
      </c>
      <c r="U20" s="63">
        <f t="shared" si="11"/>
        <v>0.17127527858027233</v>
      </c>
      <c r="V20" s="2" t="str">
        <f t="shared" si="12"/>
        <v>N</v>
      </c>
      <c r="W20" s="63">
        <f t="shared" si="1"/>
        <v>2.2903453136011352E-2</v>
      </c>
      <c r="X20" s="2" t="str">
        <f t="shared" si="13"/>
        <v>N</v>
      </c>
      <c r="Y20" s="2" t="str">
        <f t="shared" si="2"/>
        <v>N</v>
      </c>
      <c r="Z20" s="65">
        <f t="shared" si="3"/>
        <v>26.970000000000002</v>
      </c>
      <c r="AB20" s="59"/>
      <c r="AD20" s="59"/>
    </row>
    <row r="21" spans="1:30" s="58" customFormat="1" x14ac:dyDescent="0.25">
      <c r="A21" s="34" t="s">
        <v>42</v>
      </c>
      <c r="B21" s="36">
        <v>6013429</v>
      </c>
      <c r="C21" s="36">
        <v>145907</v>
      </c>
      <c r="D21" s="36">
        <v>6</v>
      </c>
      <c r="E21" s="2">
        <v>3.9394100000000001</v>
      </c>
      <c r="F21" s="2">
        <f t="shared" si="4"/>
        <v>0.71220000000000006</v>
      </c>
      <c r="G21" s="2">
        <v>4.8788400000000003</v>
      </c>
      <c r="H21" s="2">
        <f t="shared" si="5"/>
        <v>3.79</v>
      </c>
      <c r="I21" s="2">
        <f t="shared" si="6"/>
        <v>3.8483999999999998</v>
      </c>
      <c r="J21" s="2">
        <f t="shared" si="7"/>
        <v>3.42198</v>
      </c>
      <c r="K21" s="2">
        <v>3.43885</v>
      </c>
      <c r="L21" s="2">
        <f t="shared" si="8"/>
        <v>3.42198</v>
      </c>
      <c r="M21" s="63">
        <f t="shared" si="9"/>
        <v>1.1512077802909426</v>
      </c>
      <c r="N21" s="70">
        <f t="shared" si="10"/>
        <v>1.1499999999999999</v>
      </c>
      <c r="O21" s="64">
        <v>37.19</v>
      </c>
      <c r="P21" s="65">
        <f t="shared" si="0"/>
        <v>37.19</v>
      </c>
      <c r="Q21" s="25"/>
      <c r="R21"/>
      <c r="S21" s="64">
        <v>32.07</v>
      </c>
      <c r="T21" s="64">
        <v>33.71</v>
      </c>
      <c r="U21" s="63">
        <f t="shared" si="11"/>
        <v>5.1138135328967903E-2</v>
      </c>
      <c r="V21" s="2" t="str">
        <f t="shared" si="12"/>
        <v>N</v>
      </c>
      <c r="W21" s="63">
        <f t="shared" si="1"/>
        <v>0.10323346188074746</v>
      </c>
      <c r="X21" s="2" t="str">
        <f t="shared" si="13"/>
        <v>N</v>
      </c>
      <c r="Y21" s="2" t="str">
        <f t="shared" si="2"/>
        <v>N</v>
      </c>
      <c r="Z21" s="65">
        <f t="shared" si="3"/>
        <v>32.03</v>
      </c>
      <c r="AB21" s="59"/>
      <c r="AD21" s="59"/>
    </row>
    <row r="22" spans="1:30" s="58" customFormat="1" x14ac:dyDescent="0.25">
      <c r="A22" s="39" t="s">
        <v>43</v>
      </c>
      <c r="B22" s="40">
        <v>6007033</v>
      </c>
      <c r="C22" s="40">
        <v>145582</v>
      </c>
      <c r="D22" s="40">
        <v>6</v>
      </c>
      <c r="E22" s="73">
        <v>3.5355099999999999</v>
      </c>
      <c r="F22" s="73">
        <f t="shared" si="4"/>
        <v>0.71220000000000006</v>
      </c>
      <c r="G22" s="73">
        <v>4.3304600000000004</v>
      </c>
      <c r="H22" s="73">
        <f t="shared" si="5"/>
        <v>3.79</v>
      </c>
      <c r="I22" s="73">
        <f t="shared" si="6"/>
        <v>3.8483999999999998</v>
      </c>
      <c r="J22" s="73">
        <f t="shared" si="7"/>
        <v>3.03735</v>
      </c>
      <c r="K22" s="73">
        <v>3.0939800000000002</v>
      </c>
      <c r="L22" s="73">
        <f t="shared" si="8"/>
        <v>3.03735</v>
      </c>
      <c r="M22" s="66">
        <f t="shared" si="9"/>
        <v>1.1640113915090458</v>
      </c>
      <c r="N22" s="74">
        <f t="shared" si="10"/>
        <v>1.1599999999999999</v>
      </c>
      <c r="O22" s="67">
        <v>37.340000000000003</v>
      </c>
      <c r="P22" s="68">
        <f t="shared" si="0"/>
        <v>37.340000000000003</v>
      </c>
      <c r="Q22" s="25"/>
      <c r="R22"/>
      <c r="S22" s="67">
        <v>33.71</v>
      </c>
      <c r="T22" s="67">
        <v>36.590000000000003</v>
      </c>
      <c r="U22" s="66">
        <f t="shared" si="11"/>
        <v>8.54345891426877E-2</v>
      </c>
      <c r="V22" s="73" t="str">
        <f t="shared" si="12"/>
        <v>N</v>
      </c>
      <c r="W22" s="66">
        <f t="shared" si="1"/>
        <v>2.0497403662202787E-2</v>
      </c>
      <c r="X22" s="73" t="str">
        <f t="shared" si="13"/>
        <v>N</v>
      </c>
      <c r="Y22" s="73" t="str">
        <f t="shared" si="2"/>
        <v>N</v>
      </c>
      <c r="Z22" s="68">
        <f t="shared" si="3"/>
        <v>34.769999999999996</v>
      </c>
      <c r="AB22" s="59"/>
      <c r="AD22" s="59"/>
    </row>
    <row r="23" spans="1:30" s="58" customFormat="1" x14ac:dyDescent="0.25">
      <c r="A23" s="37" t="s">
        <v>44</v>
      </c>
      <c r="B23" s="38">
        <v>6014500</v>
      </c>
      <c r="C23" s="38">
        <v>145888</v>
      </c>
      <c r="D23" s="38">
        <v>6</v>
      </c>
      <c r="E23" s="71">
        <v>3.1273300000000002</v>
      </c>
      <c r="F23" s="71">
        <f t="shared" si="4"/>
        <v>0.71220000000000006</v>
      </c>
      <c r="G23" s="71">
        <v>4.6392899999999999</v>
      </c>
      <c r="H23" s="71">
        <f t="shared" si="5"/>
        <v>3.79</v>
      </c>
      <c r="I23" s="71">
        <f t="shared" si="6"/>
        <v>3.8483999999999998</v>
      </c>
      <c r="J23" s="71">
        <f t="shared" si="7"/>
        <v>3.2539600000000002</v>
      </c>
      <c r="K23" s="71">
        <v>3.2404099999999998</v>
      </c>
      <c r="L23" s="71">
        <f t="shared" si="8"/>
        <v>3.2485400000000002</v>
      </c>
      <c r="M23" s="60">
        <f t="shared" si="9"/>
        <v>0.96268785362039566</v>
      </c>
      <c r="N23" s="72">
        <f t="shared" si="10"/>
        <v>0.96</v>
      </c>
      <c r="O23" s="61">
        <v>28.38</v>
      </c>
      <c r="P23" s="62">
        <f t="shared" si="0"/>
        <v>28.38</v>
      </c>
      <c r="Q23" s="25"/>
      <c r="R23"/>
      <c r="S23" s="61">
        <v>25.77</v>
      </c>
      <c r="T23" s="61">
        <v>29.03</v>
      </c>
      <c r="U23" s="60">
        <f t="shared" si="11"/>
        <v>0.12650368645712073</v>
      </c>
      <c r="V23" s="71" t="str">
        <f t="shared" si="12"/>
        <v>N</v>
      </c>
      <c r="W23" s="60">
        <f t="shared" si="1"/>
        <v>-2.2390630382363146E-2</v>
      </c>
      <c r="X23" s="71" t="str">
        <f t="shared" si="13"/>
        <v>N</v>
      </c>
      <c r="Y23" s="71" t="str">
        <f t="shared" si="2"/>
        <v>N</v>
      </c>
      <c r="Z23" s="62">
        <f t="shared" si="3"/>
        <v>27.580000000000002</v>
      </c>
      <c r="AB23" s="59"/>
      <c r="AD23" s="59"/>
    </row>
    <row r="24" spans="1:30" s="58" customFormat="1" x14ac:dyDescent="0.25">
      <c r="A24" s="34" t="s">
        <v>45</v>
      </c>
      <c r="B24" s="36">
        <v>6014922</v>
      </c>
      <c r="C24" s="36">
        <v>145963</v>
      </c>
      <c r="D24" s="36">
        <v>6</v>
      </c>
      <c r="E24" s="2">
        <v>3.7924000000000002</v>
      </c>
      <c r="F24" s="2">
        <f t="shared" si="4"/>
        <v>0.71220000000000006</v>
      </c>
      <c r="G24" s="2">
        <v>4.9228500000000004</v>
      </c>
      <c r="H24" s="2">
        <f t="shared" si="5"/>
        <v>3.79</v>
      </c>
      <c r="I24" s="2">
        <f t="shared" si="6"/>
        <v>3.8483999999999998</v>
      </c>
      <c r="J24" s="2">
        <f t="shared" si="7"/>
        <v>3.4528500000000002</v>
      </c>
      <c r="K24" s="2">
        <v>3.38794</v>
      </c>
      <c r="L24" s="2">
        <f t="shared" si="8"/>
        <v>3.4268900000000002</v>
      </c>
      <c r="M24" s="63">
        <f t="shared" si="9"/>
        <v>1.1066593908762756</v>
      </c>
      <c r="N24" s="70">
        <f t="shared" si="10"/>
        <v>1.1000000000000001</v>
      </c>
      <c r="O24" s="64">
        <v>36.44</v>
      </c>
      <c r="P24" s="65">
        <f t="shared" si="0"/>
        <v>36.44</v>
      </c>
      <c r="Q24" s="25"/>
      <c r="R24"/>
      <c r="S24" s="64">
        <v>29.68</v>
      </c>
      <c r="T24" s="64">
        <v>32.619999999999997</v>
      </c>
      <c r="U24" s="63">
        <f t="shared" si="11"/>
        <v>9.9056603773584828E-2</v>
      </c>
      <c r="V24" s="2" t="str">
        <f t="shared" si="12"/>
        <v>N</v>
      </c>
      <c r="W24" s="63">
        <f t="shared" si="1"/>
        <v>0.11710606989576948</v>
      </c>
      <c r="X24" s="2" t="str">
        <f t="shared" si="13"/>
        <v>N</v>
      </c>
      <c r="Y24" s="2" t="str">
        <f t="shared" si="2"/>
        <v>N</v>
      </c>
      <c r="Z24" s="65">
        <f t="shared" si="3"/>
        <v>30.990000000000002</v>
      </c>
      <c r="AB24" s="59"/>
      <c r="AD24" s="59"/>
    </row>
    <row r="25" spans="1:30" s="58" customFormat="1" x14ac:dyDescent="0.25">
      <c r="A25" s="34" t="s">
        <v>46</v>
      </c>
      <c r="B25" s="36">
        <v>6016695</v>
      </c>
      <c r="C25" s="36">
        <v>146153</v>
      </c>
      <c r="D25" s="36">
        <v>6</v>
      </c>
      <c r="E25" s="2">
        <v>5.2136899999999997</v>
      </c>
      <c r="F25" s="2">
        <f t="shared" si="4"/>
        <v>0.71220000000000006</v>
      </c>
      <c r="G25" s="2">
        <v>4.8307200000000003</v>
      </c>
      <c r="H25" s="2">
        <f t="shared" si="5"/>
        <v>3.79</v>
      </c>
      <c r="I25" s="2">
        <f t="shared" si="6"/>
        <v>3.8483999999999998</v>
      </c>
      <c r="J25" s="2">
        <f t="shared" si="7"/>
        <v>3.3882300000000001</v>
      </c>
      <c r="K25" s="2">
        <v>3.4685700000000002</v>
      </c>
      <c r="L25" s="2">
        <f t="shared" si="8"/>
        <v>3.3882300000000001</v>
      </c>
      <c r="M25" s="63">
        <f t="shared" si="9"/>
        <v>1.5387650779315452</v>
      </c>
      <c r="N25" s="70">
        <f t="shared" si="10"/>
        <v>1.53</v>
      </c>
      <c r="O25" s="64">
        <v>38.68</v>
      </c>
      <c r="P25" s="65">
        <f t="shared" si="0"/>
        <v>38.68</v>
      </c>
      <c r="Q25" s="25"/>
      <c r="R25"/>
      <c r="S25" s="64">
        <v>38.68</v>
      </c>
      <c r="T25" s="64">
        <v>38.68</v>
      </c>
      <c r="U25" s="63">
        <f t="shared" si="11"/>
        <v>0</v>
      </c>
      <c r="V25" s="2" t="str">
        <f t="shared" si="12"/>
        <v>N</v>
      </c>
      <c r="W25" s="63">
        <f t="shared" si="1"/>
        <v>0</v>
      </c>
      <c r="X25" s="2" t="str">
        <f t="shared" si="13"/>
        <v>N</v>
      </c>
      <c r="Y25" s="2" t="str">
        <f t="shared" si="2"/>
        <v>N</v>
      </c>
      <c r="Z25" s="65">
        <f t="shared" si="3"/>
        <v>36.75</v>
      </c>
      <c r="AB25" s="59"/>
      <c r="AD25" s="59"/>
    </row>
    <row r="26" spans="1:30" s="58" customFormat="1" x14ac:dyDescent="0.25">
      <c r="A26" s="34" t="s">
        <v>47</v>
      </c>
      <c r="B26" s="36">
        <v>6006886</v>
      </c>
      <c r="C26" s="36">
        <v>145869</v>
      </c>
      <c r="D26" s="36">
        <v>6</v>
      </c>
      <c r="E26" s="2">
        <v>4.9999000000000002</v>
      </c>
      <c r="F26" s="2">
        <f t="shared" si="4"/>
        <v>0.71220000000000006</v>
      </c>
      <c r="G26" s="2">
        <v>4.3350299999999997</v>
      </c>
      <c r="H26" s="2">
        <f t="shared" si="5"/>
        <v>3.79</v>
      </c>
      <c r="I26" s="2">
        <f t="shared" si="6"/>
        <v>3.8483999999999998</v>
      </c>
      <c r="J26" s="2">
        <f t="shared" si="7"/>
        <v>3.0405600000000002</v>
      </c>
      <c r="K26" s="2">
        <v>3.2865899999999999</v>
      </c>
      <c r="L26" s="2">
        <f t="shared" si="8"/>
        <v>3.0405600000000002</v>
      </c>
      <c r="M26" s="63">
        <f t="shared" si="9"/>
        <v>1.6444010313889548</v>
      </c>
      <c r="N26" s="70">
        <f t="shared" si="10"/>
        <v>1.64</v>
      </c>
      <c r="O26" s="64">
        <v>38.68</v>
      </c>
      <c r="P26" s="65">
        <f t="shared" si="0"/>
        <v>38.68</v>
      </c>
      <c r="Q26" s="25"/>
      <c r="R26"/>
      <c r="S26" s="64">
        <v>38.68</v>
      </c>
      <c r="T26" s="64">
        <v>38.68</v>
      </c>
      <c r="U26" s="63">
        <f t="shared" si="11"/>
        <v>0</v>
      </c>
      <c r="V26" s="2" t="str">
        <f t="shared" si="12"/>
        <v>N</v>
      </c>
      <c r="W26" s="63">
        <f t="shared" si="1"/>
        <v>0</v>
      </c>
      <c r="X26" s="2" t="str">
        <f t="shared" si="13"/>
        <v>N</v>
      </c>
      <c r="Y26" s="2" t="str">
        <f t="shared" si="2"/>
        <v>N</v>
      </c>
      <c r="Z26" s="65">
        <f t="shared" si="3"/>
        <v>36.75</v>
      </c>
      <c r="AB26" s="59"/>
      <c r="AD26" s="59"/>
    </row>
    <row r="27" spans="1:30" s="58" customFormat="1" x14ac:dyDescent="0.25">
      <c r="A27" s="39" t="s">
        <v>48</v>
      </c>
      <c r="B27" s="40">
        <v>6005193</v>
      </c>
      <c r="C27" s="40">
        <v>145450</v>
      </c>
      <c r="D27" s="40">
        <v>6</v>
      </c>
      <c r="E27" s="73">
        <v>3.5016699999999998</v>
      </c>
      <c r="F27" s="73">
        <f t="shared" si="4"/>
        <v>0.71220000000000006</v>
      </c>
      <c r="G27" s="73">
        <v>5.2663500000000001</v>
      </c>
      <c r="H27" s="73">
        <f t="shared" si="5"/>
        <v>3.79</v>
      </c>
      <c r="I27" s="73">
        <f t="shared" si="6"/>
        <v>3.8483999999999998</v>
      </c>
      <c r="J27" s="73">
        <f t="shared" si="7"/>
        <v>3.6937799999999998</v>
      </c>
      <c r="K27" s="73">
        <v>3.3726500000000001</v>
      </c>
      <c r="L27" s="73">
        <f t="shared" si="8"/>
        <v>3.5653299999999999</v>
      </c>
      <c r="M27" s="66">
        <f t="shared" si="9"/>
        <v>0.98214471030732076</v>
      </c>
      <c r="N27" s="74">
        <f t="shared" si="10"/>
        <v>0.98</v>
      </c>
      <c r="O27" s="67">
        <v>29.68</v>
      </c>
      <c r="P27" s="68">
        <f t="shared" si="0"/>
        <v>29.68</v>
      </c>
      <c r="Q27" s="25"/>
      <c r="R27"/>
      <c r="S27" s="67">
        <v>17.29</v>
      </c>
      <c r="T27" s="67">
        <v>27.07</v>
      </c>
      <c r="U27" s="66">
        <f t="shared" si="11"/>
        <v>0.56564488143435521</v>
      </c>
      <c r="V27" s="73" t="str">
        <f t="shared" si="12"/>
        <v>N</v>
      </c>
      <c r="W27" s="66">
        <f t="shared" si="1"/>
        <v>9.6416697451052802E-2</v>
      </c>
      <c r="X27" s="73" t="str">
        <f t="shared" si="13"/>
        <v>N</v>
      </c>
      <c r="Y27" s="73" t="str">
        <f t="shared" si="2"/>
        <v>N</v>
      </c>
      <c r="Z27" s="68">
        <f t="shared" si="3"/>
        <v>25.720000000000002</v>
      </c>
      <c r="AB27" s="59"/>
      <c r="AD27" s="59"/>
    </row>
    <row r="28" spans="1:30" s="58" customFormat="1" x14ac:dyDescent="0.25">
      <c r="A28" s="37" t="s">
        <v>49</v>
      </c>
      <c r="B28" s="38">
        <v>6009849</v>
      </c>
      <c r="C28" s="38">
        <v>145126</v>
      </c>
      <c r="D28" s="38">
        <v>6</v>
      </c>
      <c r="E28" s="71">
        <v>2.9982099999999998</v>
      </c>
      <c r="F28" s="71">
        <f t="shared" si="4"/>
        <v>0.71220000000000006</v>
      </c>
      <c r="G28" s="71">
        <v>3.9419900000000001</v>
      </c>
      <c r="H28" s="71">
        <f t="shared" si="5"/>
        <v>3.79</v>
      </c>
      <c r="I28" s="71">
        <f t="shared" si="6"/>
        <v>3.8483999999999998</v>
      </c>
      <c r="J28" s="71">
        <f t="shared" si="7"/>
        <v>2.7648799999999998</v>
      </c>
      <c r="K28" s="71">
        <v>2.8979200000000001</v>
      </c>
      <c r="L28" s="71">
        <f t="shared" si="8"/>
        <v>2.7648799999999998</v>
      </c>
      <c r="M28" s="60">
        <f t="shared" si="9"/>
        <v>1.0843906426318684</v>
      </c>
      <c r="N28" s="72">
        <f t="shared" si="10"/>
        <v>1.08</v>
      </c>
      <c r="O28" s="61">
        <v>35.35</v>
      </c>
      <c r="P28" s="62">
        <f t="shared" si="0"/>
        <v>35.35</v>
      </c>
      <c r="Q28" s="25"/>
      <c r="R28"/>
      <c r="S28" s="61">
        <v>30.98</v>
      </c>
      <c r="T28" s="61">
        <v>34.799999999999997</v>
      </c>
      <c r="U28" s="60">
        <f t="shared" si="11"/>
        <v>0.12330535829567452</v>
      </c>
      <c r="V28" s="71" t="str">
        <f t="shared" si="12"/>
        <v>N</v>
      </c>
      <c r="W28" s="60">
        <f t="shared" si="1"/>
        <v>1.5804597701149548E-2</v>
      </c>
      <c r="X28" s="71" t="str">
        <f t="shared" si="13"/>
        <v>N</v>
      </c>
      <c r="Y28" s="71" t="str">
        <f t="shared" si="2"/>
        <v>N</v>
      </c>
      <c r="Z28" s="62">
        <f t="shared" si="3"/>
        <v>33.06</v>
      </c>
      <c r="AB28" s="59"/>
      <c r="AD28" s="59"/>
    </row>
    <row r="29" spans="1:30" s="58" customFormat="1" x14ac:dyDescent="0.25">
      <c r="A29" s="34" t="s">
        <v>50</v>
      </c>
      <c r="B29" s="36">
        <v>6005714</v>
      </c>
      <c r="C29" s="36">
        <v>145872</v>
      </c>
      <c r="D29" s="36">
        <v>6</v>
      </c>
      <c r="E29" s="2">
        <v>2.6820499999999998</v>
      </c>
      <c r="F29" s="2">
        <f t="shared" si="4"/>
        <v>0.71220000000000006</v>
      </c>
      <c r="G29" s="2">
        <v>4.8086500000000001</v>
      </c>
      <c r="H29" s="2">
        <f t="shared" si="5"/>
        <v>3.79</v>
      </c>
      <c r="I29" s="2">
        <f t="shared" si="6"/>
        <v>3.8483999999999998</v>
      </c>
      <c r="J29" s="2">
        <f t="shared" si="7"/>
        <v>3.3727499999999999</v>
      </c>
      <c r="K29" s="2">
        <v>3.25217</v>
      </c>
      <c r="L29" s="2">
        <f t="shared" si="8"/>
        <v>3.3245200000000001</v>
      </c>
      <c r="M29" s="63">
        <f t="shared" si="9"/>
        <v>0.80674804182257887</v>
      </c>
      <c r="N29" s="70">
        <f t="shared" si="10"/>
        <v>0.8</v>
      </c>
      <c r="O29" s="64">
        <v>16.52</v>
      </c>
      <c r="P29" s="65">
        <f t="shared" si="0"/>
        <v>16.52</v>
      </c>
      <c r="Q29" s="25"/>
      <c r="R29"/>
      <c r="S29" s="64">
        <v>20.37</v>
      </c>
      <c r="T29" s="64">
        <v>17.29</v>
      </c>
      <c r="U29" s="63">
        <f t="shared" si="11"/>
        <v>-0.15120274914089354</v>
      </c>
      <c r="V29" s="2" t="str">
        <f t="shared" si="12"/>
        <v>Y</v>
      </c>
      <c r="W29" s="63">
        <f t="shared" si="1"/>
        <v>-4.4534412955465563E-2</v>
      </c>
      <c r="X29" s="2" t="str">
        <f t="shared" si="13"/>
        <v>N</v>
      </c>
      <c r="Y29" s="2" t="str">
        <f t="shared" si="2"/>
        <v>N</v>
      </c>
      <c r="Z29" s="65">
        <f t="shared" si="3"/>
        <v>16.430000000000003</v>
      </c>
      <c r="AB29" s="59"/>
      <c r="AD29" s="59"/>
    </row>
    <row r="30" spans="1:30" s="58" customFormat="1" x14ac:dyDescent="0.25">
      <c r="A30" s="34" t="s">
        <v>51</v>
      </c>
      <c r="B30" s="36">
        <v>6014765</v>
      </c>
      <c r="C30" s="36">
        <v>145984</v>
      </c>
      <c r="D30" s="36">
        <v>6</v>
      </c>
      <c r="E30" s="2">
        <v>3.50434</v>
      </c>
      <c r="F30" s="2">
        <f t="shared" si="4"/>
        <v>0.71220000000000006</v>
      </c>
      <c r="G30" s="2">
        <v>4.25807</v>
      </c>
      <c r="H30" s="2">
        <f t="shared" si="5"/>
        <v>3.79</v>
      </c>
      <c r="I30" s="2">
        <f t="shared" si="6"/>
        <v>3.8483999999999998</v>
      </c>
      <c r="J30" s="2">
        <f t="shared" si="7"/>
        <v>2.98658</v>
      </c>
      <c r="K30" s="2">
        <v>3.1724299999999999</v>
      </c>
      <c r="L30" s="2">
        <f t="shared" si="8"/>
        <v>2.98658</v>
      </c>
      <c r="M30" s="63">
        <f t="shared" si="9"/>
        <v>1.1733621734559261</v>
      </c>
      <c r="N30" s="70">
        <f t="shared" si="10"/>
        <v>1.17</v>
      </c>
      <c r="O30" s="64">
        <v>37.49</v>
      </c>
      <c r="P30" s="65">
        <f t="shared" si="0"/>
        <v>37.49</v>
      </c>
      <c r="Q30" s="25"/>
      <c r="R30"/>
      <c r="S30" s="64">
        <v>32.619999999999997</v>
      </c>
      <c r="T30" s="64">
        <v>37.19</v>
      </c>
      <c r="U30" s="63">
        <f t="shared" si="11"/>
        <v>0.14009809932556716</v>
      </c>
      <c r="V30" s="2" t="str">
        <f t="shared" si="12"/>
        <v>N</v>
      </c>
      <c r="W30" s="63">
        <f t="shared" si="1"/>
        <v>8.066684592632543E-3</v>
      </c>
      <c r="X30" s="2" t="str">
        <f t="shared" si="13"/>
        <v>N</v>
      </c>
      <c r="Y30" s="2" t="str">
        <f t="shared" si="2"/>
        <v>N</v>
      </c>
      <c r="Z30" s="65">
        <f t="shared" si="3"/>
        <v>35.339999999999996</v>
      </c>
      <c r="AB30" s="59"/>
      <c r="AD30" s="59"/>
    </row>
    <row r="31" spans="1:30" s="58" customFormat="1" x14ac:dyDescent="0.25">
      <c r="A31" s="34" t="s">
        <v>52</v>
      </c>
      <c r="B31" s="36">
        <v>6014773</v>
      </c>
      <c r="C31" s="36">
        <v>146008</v>
      </c>
      <c r="D31" s="36">
        <v>6</v>
      </c>
      <c r="E31" s="2">
        <v>3.53565</v>
      </c>
      <c r="F31" s="2">
        <f t="shared" si="4"/>
        <v>0.71220000000000006</v>
      </c>
      <c r="G31" s="2">
        <v>4.6198499999999996</v>
      </c>
      <c r="H31" s="2">
        <f t="shared" si="5"/>
        <v>3.79</v>
      </c>
      <c r="I31" s="2">
        <f t="shared" si="6"/>
        <v>3.8483999999999998</v>
      </c>
      <c r="J31" s="2">
        <f t="shared" si="7"/>
        <v>3.2403300000000002</v>
      </c>
      <c r="K31" s="2">
        <v>3.1162299999999998</v>
      </c>
      <c r="L31" s="2">
        <f t="shared" si="8"/>
        <v>3.19069</v>
      </c>
      <c r="M31" s="63">
        <f t="shared" si="9"/>
        <v>1.1081145457565604</v>
      </c>
      <c r="N31" s="70">
        <f t="shared" si="10"/>
        <v>1.1000000000000001</v>
      </c>
      <c r="O31" s="64">
        <v>36.44</v>
      </c>
      <c r="P31" s="65">
        <f t="shared" si="0"/>
        <v>36.44</v>
      </c>
      <c r="Q31" s="25"/>
      <c r="R31"/>
      <c r="S31" s="64">
        <v>33.159999999999997</v>
      </c>
      <c r="T31" s="64">
        <v>35.35</v>
      </c>
      <c r="U31" s="63">
        <f t="shared" si="11"/>
        <v>6.6043425814234169E-2</v>
      </c>
      <c r="V31" s="2" t="str">
        <f t="shared" si="12"/>
        <v>N</v>
      </c>
      <c r="W31" s="63">
        <f t="shared" si="1"/>
        <v>3.0834512022630729E-2</v>
      </c>
      <c r="X31" s="2" t="str">
        <f t="shared" si="13"/>
        <v>N</v>
      </c>
      <c r="Y31" s="2" t="str">
        <f t="shared" si="2"/>
        <v>N</v>
      </c>
      <c r="Z31" s="65">
        <f t="shared" si="3"/>
        <v>33.589999999999996</v>
      </c>
      <c r="AB31" s="59"/>
      <c r="AD31" s="59"/>
    </row>
    <row r="32" spans="1:30" s="58" customFormat="1" x14ac:dyDescent="0.25">
      <c r="A32" s="39" t="s">
        <v>53</v>
      </c>
      <c r="B32" s="40">
        <v>6007165</v>
      </c>
      <c r="C32" s="40">
        <v>145259</v>
      </c>
      <c r="D32" s="40">
        <v>6</v>
      </c>
      <c r="E32" s="73">
        <v>2.8724099999999999</v>
      </c>
      <c r="F32" s="73">
        <f t="shared" si="4"/>
        <v>0.71220000000000006</v>
      </c>
      <c r="G32" s="73">
        <v>4.8648100000000003</v>
      </c>
      <c r="H32" s="73">
        <f t="shared" si="5"/>
        <v>3.79</v>
      </c>
      <c r="I32" s="73">
        <f t="shared" si="6"/>
        <v>3.8483999999999998</v>
      </c>
      <c r="J32" s="73">
        <f t="shared" si="7"/>
        <v>3.41214</v>
      </c>
      <c r="K32" s="73">
        <v>3.4249800000000001</v>
      </c>
      <c r="L32" s="73">
        <f t="shared" si="8"/>
        <v>3.41214</v>
      </c>
      <c r="M32" s="66">
        <f t="shared" si="9"/>
        <v>0.84182067558775431</v>
      </c>
      <c r="N32" s="74">
        <f t="shared" si="10"/>
        <v>0.84</v>
      </c>
      <c r="O32" s="67">
        <v>19.600000000000001</v>
      </c>
      <c r="P32" s="68">
        <f t="shared" si="0"/>
        <v>19.600000000000001</v>
      </c>
      <c r="Q32" s="25"/>
      <c r="R32"/>
      <c r="S32" s="67">
        <v>17.29</v>
      </c>
      <c r="T32" s="67">
        <v>18.059999999999999</v>
      </c>
      <c r="U32" s="66">
        <f t="shared" si="11"/>
        <v>4.4534412955465563E-2</v>
      </c>
      <c r="V32" s="73" t="str">
        <f t="shared" si="12"/>
        <v>N</v>
      </c>
      <c r="W32" s="66">
        <f t="shared" si="1"/>
        <v>8.5271317829457516E-2</v>
      </c>
      <c r="X32" s="73" t="str">
        <f t="shared" si="13"/>
        <v>N</v>
      </c>
      <c r="Y32" s="73" t="str">
        <f t="shared" si="2"/>
        <v>N</v>
      </c>
      <c r="Z32" s="68">
        <f t="shared" si="3"/>
        <v>17.16</v>
      </c>
      <c r="AB32" s="59"/>
      <c r="AD32" s="59"/>
    </row>
    <row r="33" spans="1:30" s="58" customFormat="1" x14ac:dyDescent="0.25">
      <c r="A33" s="37" t="s">
        <v>54</v>
      </c>
      <c r="B33" s="38">
        <v>6001366</v>
      </c>
      <c r="C33" s="38">
        <v>145403</v>
      </c>
      <c r="D33" s="38">
        <v>6</v>
      </c>
      <c r="E33" s="71">
        <v>3.2730800000000002</v>
      </c>
      <c r="F33" s="71">
        <f t="shared" si="4"/>
        <v>0.71220000000000006</v>
      </c>
      <c r="G33" s="71">
        <v>4.5427400000000002</v>
      </c>
      <c r="H33" s="71">
        <f t="shared" si="5"/>
        <v>3.79</v>
      </c>
      <c r="I33" s="71">
        <f t="shared" si="6"/>
        <v>3.8483999999999998</v>
      </c>
      <c r="J33" s="71">
        <f t="shared" si="7"/>
        <v>3.1862400000000002</v>
      </c>
      <c r="K33" s="71">
        <v>3.2395700000000001</v>
      </c>
      <c r="L33" s="71">
        <f t="shared" si="8"/>
        <v>3.1862400000000002</v>
      </c>
      <c r="M33" s="60">
        <f t="shared" si="9"/>
        <v>1.027254695189314</v>
      </c>
      <c r="N33" s="72">
        <f t="shared" si="10"/>
        <v>1.02</v>
      </c>
      <c r="O33" s="61">
        <v>32.07</v>
      </c>
      <c r="P33" s="62">
        <f t="shared" si="0"/>
        <v>32.07</v>
      </c>
      <c r="Q33" s="25"/>
      <c r="R33"/>
      <c r="S33" s="61">
        <v>29.03</v>
      </c>
      <c r="T33" s="61">
        <v>30.98</v>
      </c>
      <c r="U33" s="60">
        <f t="shared" si="11"/>
        <v>6.7171891147089186E-2</v>
      </c>
      <c r="V33" s="71" t="str">
        <f t="shared" si="12"/>
        <v>N</v>
      </c>
      <c r="W33" s="60">
        <f t="shared" si="1"/>
        <v>3.5183989670755318E-2</v>
      </c>
      <c r="X33" s="71" t="str">
        <f t="shared" si="13"/>
        <v>N</v>
      </c>
      <c r="Y33" s="71" t="str">
        <f t="shared" si="2"/>
        <v>N</v>
      </c>
      <c r="Z33" s="62">
        <f t="shared" si="3"/>
        <v>29.44</v>
      </c>
      <c r="AB33" s="59"/>
      <c r="AD33" s="59"/>
    </row>
    <row r="34" spans="1:30" s="58" customFormat="1" x14ac:dyDescent="0.25">
      <c r="A34" s="34" t="s">
        <v>55</v>
      </c>
      <c r="B34" s="36">
        <v>6008304</v>
      </c>
      <c r="C34" s="36">
        <v>145453</v>
      </c>
      <c r="D34" s="36">
        <v>6</v>
      </c>
      <c r="E34" s="2">
        <v>2.86877</v>
      </c>
      <c r="F34" s="2">
        <f t="shared" si="4"/>
        <v>0.71220000000000006</v>
      </c>
      <c r="G34" s="2">
        <v>4.6948999999999996</v>
      </c>
      <c r="H34" s="2">
        <f t="shared" si="5"/>
        <v>3.79</v>
      </c>
      <c r="I34" s="2">
        <f t="shared" si="6"/>
        <v>3.8483999999999998</v>
      </c>
      <c r="J34" s="2">
        <f t="shared" si="7"/>
        <v>3.29297</v>
      </c>
      <c r="K34" s="2">
        <v>3.4073899999999999</v>
      </c>
      <c r="L34" s="2">
        <f t="shared" si="8"/>
        <v>3.29297</v>
      </c>
      <c r="M34" s="63">
        <f t="shared" si="9"/>
        <v>0.87118012007397583</v>
      </c>
      <c r="N34" s="70">
        <f t="shared" si="10"/>
        <v>0.87</v>
      </c>
      <c r="O34" s="64">
        <v>21.92</v>
      </c>
      <c r="P34" s="65">
        <f t="shared" si="0"/>
        <v>21.92</v>
      </c>
      <c r="Q34" s="25"/>
      <c r="R34"/>
      <c r="S34" s="64">
        <v>12.01</v>
      </c>
      <c r="T34" s="64">
        <v>23.46</v>
      </c>
      <c r="U34" s="63">
        <f t="shared" si="11"/>
        <v>0.95337218984179861</v>
      </c>
      <c r="V34" s="2" t="str">
        <f t="shared" si="12"/>
        <v>N</v>
      </c>
      <c r="W34" s="63">
        <f t="shared" si="1"/>
        <v>-6.5643648763853327E-2</v>
      </c>
      <c r="X34" s="2" t="str">
        <f t="shared" si="13"/>
        <v>Y</v>
      </c>
      <c r="Y34" s="2" t="str">
        <f t="shared" si="2"/>
        <v>N</v>
      </c>
      <c r="Z34" s="65">
        <f t="shared" si="3"/>
        <v>22.290000000000003</v>
      </c>
      <c r="AB34" s="59"/>
      <c r="AD34" s="59"/>
    </row>
    <row r="35" spans="1:30" s="58" customFormat="1" x14ac:dyDescent="0.25">
      <c r="A35" s="34" t="s">
        <v>56</v>
      </c>
      <c r="B35" s="36">
        <v>6013353</v>
      </c>
      <c r="C35" s="36">
        <v>145736</v>
      </c>
      <c r="D35" s="36">
        <v>6</v>
      </c>
      <c r="E35" s="2">
        <v>3.2543299999999999</v>
      </c>
      <c r="F35" s="2">
        <f t="shared" si="4"/>
        <v>0.71220000000000006</v>
      </c>
      <c r="G35" s="2">
        <v>4.7720099999999999</v>
      </c>
      <c r="H35" s="2">
        <f t="shared" si="5"/>
        <v>3.79</v>
      </c>
      <c r="I35" s="2">
        <f t="shared" si="6"/>
        <v>3.8483999999999998</v>
      </c>
      <c r="J35" s="2">
        <f t="shared" si="7"/>
        <v>3.3470499999999999</v>
      </c>
      <c r="K35" s="2">
        <v>3.29142</v>
      </c>
      <c r="L35" s="2">
        <f t="shared" si="8"/>
        <v>3.3248000000000002</v>
      </c>
      <c r="M35" s="63">
        <f t="shared" si="9"/>
        <v>0.97880474013474483</v>
      </c>
      <c r="N35" s="70">
        <f t="shared" si="10"/>
        <v>0.97</v>
      </c>
      <c r="O35" s="64">
        <v>29.03</v>
      </c>
      <c r="P35" s="65">
        <f t="shared" si="0"/>
        <v>29.03</v>
      </c>
      <c r="Q35" s="25"/>
      <c r="R35"/>
      <c r="S35" s="64">
        <v>22.69</v>
      </c>
      <c r="T35" s="64">
        <v>27.72</v>
      </c>
      <c r="U35" s="63">
        <f t="shared" si="11"/>
        <v>0.22168356104010564</v>
      </c>
      <c r="V35" s="2" t="str">
        <f t="shared" si="12"/>
        <v>N</v>
      </c>
      <c r="W35" s="63">
        <f t="shared" si="1"/>
        <v>4.725829725829734E-2</v>
      </c>
      <c r="X35" s="2" t="str">
        <f t="shared" si="13"/>
        <v>N</v>
      </c>
      <c r="Y35" s="2" t="str">
        <f t="shared" si="2"/>
        <v>N</v>
      </c>
      <c r="Z35" s="65">
        <f t="shared" si="3"/>
        <v>26.34</v>
      </c>
      <c r="AB35" s="59"/>
      <c r="AD35" s="59"/>
    </row>
    <row r="36" spans="1:30" s="58" customFormat="1" x14ac:dyDescent="0.25">
      <c r="A36" s="34" t="s">
        <v>57</v>
      </c>
      <c r="B36" s="36">
        <v>6000459</v>
      </c>
      <c r="C36" s="36">
        <v>145379</v>
      </c>
      <c r="D36" s="36">
        <v>6</v>
      </c>
      <c r="E36" s="2">
        <v>2.7167500000000002</v>
      </c>
      <c r="F36" s="2">
        <f t="shared" si="4"/>
        <v>0.71220000000000006</v>
      </c>
      <c r="G36" s="2">
        <v>4.5874300000000003</v>
      </c>
      <c r="H36" s="2">
        <f t="shared" si="5"/>
        <v>3.79</v>
      </c>
      <c r="I36" s="2">
        <f t="shared" si="6"/>
        <v>3.8483999999999998</v>
      </c>
      <c r="J36" s="2">
        <f t="shared" si="7"/>
        <v>3.21759</v>
      </c>
      <c r="K36" s="2">
        <v>3.0279199999999999</v>
      </c>
      <c r="L36" s="2">
        <f t="shared" si="8"/>
        <v>3.1417199999999998</v>
      </c>
      <c r="M36" s="63">
        <f t="shared" si="9"/>
        <v>0.86473333078695758</v>
      </c>
      <c r="N36" s="70">
        <f t="shared" si="10"/>
        <v>0.86</v>
      </c>
      <c r="O36" s="64">
        <v>21.15</v>
      </c>
      <c r="P36" s="65">
        <f t="shared" si="0"/>
        <v>21.15</v>
      </c>
      <c r="Q36" s="25"/>
      <c r="R36"/>
      <c r="S36" s="64">
        <v>18.829999999999998</v>
      </c>
      <c r="T36" s="64">
        <v>18.829999999999998</v>
      </c>
      <c r="U36" s="63">
        <f t="shared" si="11"/>
        <v>0</v>
      </c>
      <c r="V36" s="2" t="str">
        <f t="shared" si="12"/>
        <v>N</v>
      </c>
      <c r="W36" s="63">
        <f t="shared" si="1"/>
        <v>0.12320764737121617</v>
      </c>
      <c r="X36" s="2" t="str">
        <f t="shared" si="13"/>
        <v>N</v>
      </c>
      <c r="Y36" s="2" t="str">
        <f t="shared" si="2"/>
        <v>N</v>
      </c>
      <c r="Z36" s="65">
        <f t="shared" si="3"/>
        <v>17.89</v>
      </c>
      <c r="AB36" s="59"/>
      <c r="AD36" s="59"/>
    </row>
    <row r="37" spans="1:30" s="58" customFormat="1" x14ac:dyDescent="0.25">
      <c r="A37" s="39" t="s">
        <v>58</v>
      </c>
      <c r="B37" s="40">
        <v>6003529</v>
      </c>
      <c r="C37" s="40">
        <v>145886</v>
      </c>
      <c r="D37" s="40">
        <v>0</v>
      </c>
      <c r="E37" s="73">
        <v>3.11171</v>
      </c>
      <c r="F37" s="73">
        <f t="shared" si="4"/>
        <v>0.71220000000000006</v>
      </c>
      <c r="G37" s="73">
        <v>3.3792</v>
      </c>
      <c r="H37" s="73">
        <f t="shared" si="5"/>
        <v>3.79</v>
      </c>
      <c r="I37" s="73">
        <f t="shared" si="6"/>
        <v>3.8483999999999998</v>
      </c>
      <c r="J37" s="73">
        <f t="shared" si="7"/>
        <v>2.3701400000000001</v>
      </c>
      <c r="K37" s="73">
        <v>2.8772199999999999</v>
      </c>
      <c r="L37" s="73">
        <f t="shared" si="8"/>
        <v>2.3701400000000001</v>
      </c>
      <c r="M37" s="66">
        <f t="shared" si="9"/>
        <v>1.3128802517994718</v>
      </c>
      <c r="N37" s="74">
        <f t="shared" si="10"/>
        <v>1.31</v>
      </c>
      <c r="O37" s="67">
        <v>38.68</v>
      </c>
      <c r="P37" s="68">
        <f t="shared" si="0"/>
        <v>38.68</v>
      </c>
      <c r="Q37" s="25"/>
      <c r="R37"/>
      <c r="S37" s="67">
        <v>21.92</v>
      </c>
      <c r="T37" s="67">
        <v>29.03</v>
      </c>
      <c r="U37" s="66">
        <f t="shared" si="11"/>
        <v>0.32436131386861311</v>
      </c>
      <c r="V37" s="73" t="str">
        <f t="shared" si="12"/>
        <v>N</v>
      </c>
      <c r="W37" s="66">
        <f t="shared" si="1"/>
        <v>0.33241474336892862</v>
      </c>
      <c r="X37" s="73" t="str">
        <f t="shared" si="13"/>
        <v>N</v>
      </c>
      <c r="Y37" s="73" t="str">
        <f t="shared" si="2"/>
        <v>N</v>
      </c>
      <c r="Z37" s="68">
        <f t="shared" si="3"/>
        <v>27.580000000000002</v>
      </c>
      <c r="AB37" s="59"/>
      <c r="AD37" s="59"/>
    </row>
    <row r="38" spans="1:30" s="58" customFormat="1" x14ac:dyDescent="0.25">
      <c r="A38" s="37" t="s">
        <v>59</v>
      </c>
      <c r="B38" s="38">
        <v>6004014</v>
      </c>
      <c r="C38" s="38">
        <v>146052</v>
      </c>
      <c r="D38" s="38">
        <v>0</v>
      </c>
      <c r="E38" s="71">
        <v>3.3917000000000002</v>
      </c>
      <c r="F38" s="71">
        <f t="shared" si="4"/>
        <v>0.71220000000000006</v>
      </c>
      <c r="G38" s="71">
        <v>3.5039600000000002</v>
      </c>
      <c r="H38" s="71">
        <f t="shared" si="5"/>
        <v>3.79</v>
      </c>
      <c r="I38" s="71">
        <f t="shared" si="6"/>
        <v>3.8483999999999998</v>
      </c>
      <c r="J38" s="71">
        <f t="shared" si="7"/>
        <v>2.4576500000000001</v>
      </c>
      <c r="K38" s="71">
        <v>3.04358</v>
      </c>
      <c r="L38" s="71">
        <f t="shared" si="8"/>
        <v>2.4576500000000001</v>
      </c>
      <c r="M38" s="60">
        <f t="shared" si="9"/>
        <v>1.3800581856651679</v>
      </c>
      <c r="N38" s="72">
        <f t="shared" si="10"/>
        <v>1.38</v>
      </c>
      <c r="O38" s="61">
        <v>38.68</v>
      </c>
      <c r="P38" s="62">
        <f t="shared" si="0"/>
        <v>38.68</v>
      </c>
      <c r="Q38" s="25"/>
      <c r="R38">
        <f>COUNTIF($R$15:$R$36,Q38)</f>
        <v>0</v>
      </c>
      <c r="S38" s="61">
        <v>34.26</v>
      </c>
      <c r="T38" s="61">
        <v>38.68</v>
      </c>
      <c r="U38" s="60">
        <f t="shared" si="11"/>
        <v>0.12901342673671926</v>
      </c>
      <c r="V38" s="71" t="str">
        <f t="shared" si="12"/>
        <v>N</v>
      </c>
      <c r="W38" s="60">
        <f t="shared" si="1"/>
        <v>0</v>
      </c>
      <c r="X38" s="71" t="str">
        <f t="shared" si="13"/>
        <v>N</v>
      </c>
      <c r="Y38" s="71" t="str">
        <f t="shared" si="2"/>
        <v>N</v>
      </c>
      <c r="Z38" s="62">
        <f t="shared" si="3"/>
        <v>36.75</v>
      </c>
      <c r="AB38" s="59"/>
      <c r="AD38" s="59"/>
    </row>
    <row r="39" spans="1:30" s="58" customFormat="1" x14ac:dyDescent="0.25">
      <c r="A39" s="34" t="s">
        <v>60</v>
      </c>
      <c r="B39" s="36">
        <v>6000087</v>
      </c>
      <c r="C39" s="36">
        <v>146198</v>
      </c>
      <c r="D39" s="36">
        <v>0</v>
      </c>
      <c r="E39" s="2">
        <v>2.1093700000000002</v>
      </c>
      <c r="F39" s="2">
        <f t="shared" si="4"/>
        <v>0.71220000000000006</v>
      </c>
      <c r="G39" s="2">
        <v>5.11104</v>
      </c>
      <c r="H39" s="2">
        <f t="shared" si="5"/>
        <v>3.79</v>
      </c>
      <c r="I39" s="2">
        <f t="shared" si="6"/>
        <v>3.8483999999999998</v>
      </c>
      <c r="J39" s="2">
        <f t="shared" si="7"/>
        <v>3.5848399999999998</v>
      </c>
      <c r="K39" s="2">
        <v>2.6939099999999998</v>
      </c>
      <c r="L39" s="2">
        <f t="shared" si="8"/>
        <v>3.2284700000000002</v>
      </c>
      <c r="M39" s="63">
        <f t="shared" si="9"/>
        <v>0.65336521634086742</v>
      </c>
      <c r="N39" s="70">
        <f t="shared" si="10"/>
        <v>0.65</v>
      </c>
      <c r="O39" s="64">
        <v>0</v>
      </c>
      <c r="P39" s="65">
        <f t="shared" si="0"/>
        <v>0</v>
      </c>
      <c r="Q39" s="25"/>
      <c r="R39">
        <f>COUNTIF($R$15:$R$36,Q39)</f>
        <v>0</v>
      </c>
      <c r="S39" s="64">
        <v>12.01</v>
      </c>
      <c r="T39" s="64">
        <v>12.01</v>
      </c>
      <c r="U39" s="63">
        <f t="shared" si="11"/>
        <v>0</v>
      </c>
      <c r="V39" s="2" t="str">
        <f t="shared" si="12"/>
        <v>N</v>
      </c>
      <c r="W39" s="63">
        <f t="shared" si="1"/>
        <v>-1</v>
      </c>
      <c r="X39" s="2" t="str">
        <f t="shared" si="13"/>
        <v>Y</v>
      </c>
      <c r="Y39" s="2" t="str">
        <f t="shared" si="2"/>
        <v>N</v>
      </c>
      <c r="Z39" s="65">
        <f t="shared" si="3"/>
        <v>11.41</v>
      </c>
      <c r="AB39" s="59"/>
      <c r="AD39" s="59"/>
    </row>
    <row r="40" spans="1:30" s="58" customFormat="1" x14ac:dyDescent="0.25">
      <c r="A40" s="34" t="s">
        <v>61</v>
      </c>
      <c r="B40" s="36">
        <v>6003495</v>
      </c>
      <c r="C40" s="36">
        <v>145789</v>
      </c>
      <c r="D40" s="36">
        <v>0</v>
      </c>
      <c r="E40" s="2">
        <v>3.1776300000000002</v>
      </c>
      <c r="F40" s="2">
        <f t="shared" si="4"/>
        <v>0.71220000000000006</v>
      </c>
      <c r="G40" s="2">
        <v>5.03132</v>
      </c>
      <c r="H40" s="2">
        <f t="shared" si="5"/>
        <v>3.79</v>
      </c>
      <c r="I40" s="2">
        <f t="shared" si="6"/>
        <v>3.8483999999999998</v>
      </c>
      <c r="J40" s="2">
        <f t="shared" si="7"/>
        <v>3.5289299999999999</v>
      </c>
      <c r="K40" s="2">
        <v>3.1398199999999998</v>
      </c>
      <c r="L40" s="2">
        <f t="shared" si="8"/>
        <v>3.3732899999999999</v>
      </c>
      <c r="M40" s="63">
        <f t="shared" si="9"/>
        <v>0.94199727862116811</v>
      </c>
      <c r="N40" s="70">
        <f t="shared" si="10"/>
        <v>0.94</v>
      </c>
      <c r="O40" s="64">
        <v>27.07</v>
      </c>
      <c r="P40" s="65">
        <f t="shared" si="0"/>
        <v>27.07</v>
      </c>
      <c r="Q40" s="25"/>
      <c r="R40"/>
      <c r="S40" s="64">
        <v>30.33</v>
      </c>
      <c r="T40" s="64">
        <v>28.38</v>
      </c>
      <c r="U40" s="63">
        <f t="shared" si="11"/>
        <v>-6.4292779426310565E-2</v>
      </c>
      <c r="V40" s="2" t="str">
        <f t="shared" si="12"/>
        <v>Y</v>
      </c>
      <c r="W40" s="63">
        <f t="shared" si="1"/>
        <v>-4.6159267089499606E-2</v>
      </c>
      <c r="X40" s="2" t="str">
        <f t="shared" si="13"/>
        <v>N</v>
      </c>
      <c r="Y40" s="2" t="str">
        <f t="shared" si="2"/>
        <v>N</v>
      </c>
      <c r="Z40" s="65">
        <f t="shared" si="3"/>
        <v>26.970000000000002</v>
      </c>
      <c r="AB40" s="59"/>
      <c r="AD40" s="59"/>
    </row>
    <row r="41" spans="1:30" s="58" customFormat="1" x14ac:dyDescent="0.25">
      <c r="A41" s="34" t="s">
        <v>62</v>
      </c>
      <c r="B41" s="36">
        <v>6001515</v>
      </c>
      <c r="C41" s="36">
        <v>145770</v>
      </c>
      <c r="D41" s="36">
        <v>0</v>
      </c>
      <c r="E41" s="2">
        <v>3.5130400000000002</v>
      </c>
      <c r="F41" s="2">
        <f t="shared" si="4"/>
        <v>0.71220000000000006</v>
      </c>
      <c r="G41" s="2">
        <v>4.4655100000000001</v>
      </c>
      <c r="H41" s="2">
        <f t="shared" si="5"/>
        <v>3.79</v>
      </c>
      <c r="I41" s="2">
        <f t="shared" si="6"/>
        <v>3.8483999999999998</v>
      </c>
      <c r="J41" s="2">
        <f t="shared" si="7"/>
        <v>3.1320700000000001</v>
      </c>
      <c r="K41" s="2">
        <v>3.14696</v>
      </c>
      <c r="L41" s="2">
        <f t="shared" si="8"/>
        <v>3.1320700000000001</v>
      </c>
      <c r="M41" s="63">
        <f t="shared" si="9"/>
        <v>1.1216352124952507</v>
      </c>
      <c r="N41" s="70">
        <f t="shared" si="10"/>
        <v>1.1200000000000001</v>
      </c>
      <c r="O41" s="64">
        <v>36.74</v>
      </c>
      <c r="P41" s="65">
        <f t="shared" si="0"/>
        <v>36.74</v>
      </c>
      <c r="Q41" s="25"/>
      <c r="R41"/>
      <c r="S41" s="64">
        <v>32.07</v>
      </c>
      <c r="T41" s="64">
        <v>33.71</v>
      </c>
      <c r="U41" s="63">
        <f t="shared" si="11"/>
        <v>5.1138135328967903E-2</v>
      </c>
      <c r="V41" s="2" t="str">
        <f t="shared" si="12"/>
        <v>N</v>
      </c>
      <c r="W41" s="63">
        <f t="shared" si="1"/>
        <v>8.9884307327202637E-2</v>
      </c>
      <c r="X41" s="2" t="str">
        <f t="shared" si="13"/>
        <v>N</v>
      </c>
      <c r="Y41" s="2" t="str">
        <f t="shared" si="2"/>
        <v>N</v>
      </c>
      <c r="Z41" s="65">
        <f t="shared" si="3"/>
        <v>32.03</v>
      </c>
      <c r="AB41" s="59"/>
      <c r="AD41" s="59"/>
    </row>
    <row r="42" spans="1:30" s="58" customFormat="1" x14ac:dyDescent="0.25">
      <c r="A42" s="39" t="s">
        <v>63</v>
      </c>
      <c r="B42" s="40">
        <v>6007637</v>
      </c>
      <c r="C42" s="40">
        <v>145920</v>
      </c>
      <c r="D42" s="40">
        <v>0</v>
      </c>
      <c r="E42" s="73">
        <v>3.8797299999999999</v>
      </c>
      <c r="F42" s="73">
        <f t="shared" si="4"/>
        <v>0.71220000000000006</v>
      </c>
      <c r="G42" s="73">
        <v>4.9459200000000001</v>
      </c>
      <c r="H42" s="73">
        <f t="shared" si="5"/>
        <v>3.79</v>
      </c>
      <c r="I42" s="73">
        <f t="shared" si="6"/>
        <v>3.8483999999999998</v>
      </c>
      <c r="J42" s="73">
        <f t="shared" si="7"/>
        <v>3.4690300000000001</v>
      </c>
      <c r="K42" s="73">
        <v>3.27576</v>
      </c>
      <c r="L42" s="73">
        <f t="shared" si="8"/>
        <v>3.3917199999999998</v>
      </c>
      <c r="M42" s="66">
        <f t="shared" si="9"/>
        <v>1.1438827497552864</v>
      </c>
      <c r="N42" s="74">
        <f t="shared" si="10"/>
        <v>1.1399999999999999</v>
      </c>
      <c r="O42" s="67">
        <v>37.04</v>
      </c>
      <c r="P42" s="68">
        <f t="shared" si="0"/>
        <v>37.04</v>
      </c>
      <c r="Q42" s="25"/>
      <c r="R42"/>
      <c r="S42" s="67">
        <v>33.71</v>
      </c>
      <c r="T42" s="67">
        <v>35.35</v>
      </c>
      <c r="U42" s="66">
        <f t="shared" si="11"/>
        <v>4.865025215069714E-2</v>
      </c>
      <c r="V42" s="73" t="str">
        <f t="shared" si="12"/>
        <v>N</v>
      </c>
      <c r="W42" s="66">
        <f t="shared" si="1"/>
        <v>4.7807637906647743E-2</v>
      </c>
      <c r="X42" s="73" t="str">
        <f t="shared" si="13"/>
        <v>N</v>
      </c>
      <c r="Y42" s="73" t="str">
        <f t="shared" si="2"/>
        <v>N</v>
      </c>
      <c r="Z42" s="68">
        <f t="shared" si="3"/>
        <v>33.589999999999996</v>
      </c>
      <c r="AB42" s="59"/>
      <c r="AD42" s="59"/>
    </row>
    <row r="43" spans="1:30" s="58" customFormat="1" x14ac:dyDescent="0.25">
      <c r="A43" s="37" t="s">
        <v>64</v>
      </c>
      <c r="B43" s="38">
        <v>6000129</v>
      </c>
      <c r="C43" s="38">
        <v>146066</v>
      </c>
      <c r="D43" s="38">
        <v>0</v>
      </c>
      <c r="E43" s="71">
        <v>4.65116</v>
      </c>
      <c r="F43" s="71">
        <f t="shared" si="4"/>
        <v>0.71220000000000006</v>
      </c>
      <c r="G43" s="71">
        <v>3.5604499999999999</v>
      </c>
      <c r="H43" s="71">
        <f t="shared" si="5"/>
        <v>3.79</v>
      </c>
      <c r="I43" s="71">
        <f t="shared" si="6"/>
        <v>3.8483999999999998</v>
      </c>
      <c r="J43" s="71">
        <f t="shared" si="7"/>
        <v>2.4972699999999999</v>
      </c>
      <c r="K43" s="71">
        <v>3.08473</v>
      </c>
      <c r="L43" s="71">
        <f t="shared" si="8"/>
        <v>2.4972699999999999</v>
      </c>
      <c r="M43" s="60">
        <f t="shared" si="9"/>
        <v>1.8624978476496334</v>
      </c>
      <c r="N43" s="72">
        <f t="shared" si="10"/>
        <v>1.86</v>
      </c>
      <c r="O43" s="61">
        <v>38.68</v>
      </c>
      <c r="P43" s="62">
        <f t="shared" si="0"/>
        <v>38.68</v>
      </c>
      <c r="Q43" s="25"/>
      <c r="R43"/>
      <c r="S43" s="61">
        <v>38.68</v>
      </c>
      <c r="T43" s="61">
        <v>38.68</v>
      </c>
      <c r="U43" s="60">
        <f t="shared" si="11"/>
        <v>0</v>
      </c>
      <c r="V43" s="71" t="str">
        <f t="shared" si="12"/>
        <v>N</v>
      </c>
      <c r="W43" s="60">
        <f t="shared" si="1"/>
        <v>0</v>
      </c>
      <c r="X43" s="71" t="str">
        <f t="shared" si="13"/>
        <v>N</v>
      </c>
      <c r="Y43" s="71" t="str">
        <f t="shared" si="2"/>
        <v>N</v>
      </c>
      <c r="Z43" s="62">
        <f t="shared" si="3"/>
        <v>36.75</v>
      </c>
      <c r="AB43" s="59"/>
      <c r="AD43" s="59"/>
    </row>
    <row r="44" spans="1:30" s="58" customFormat="1" x14ac:dyDescent="0.25">
      <c r="A44" s="34" t="s">
        <v>65</v>
      </c>
      <c r="B44" s="36">
        <v>6002877</v>
      </c>
      <c r="C44" s="36">
        <v>145121</v>
      </c>
      <c r="D44" s="36">
        <v>0</v>
      </c>
      <c r="E44" s="2">
        <v>4.4091399999999998</v>
      </c>
      <c r="F44" s="2">
        <f t="shared" si="4"/>
        <v>0.71220000000000006</v>
      </c>
      <c r="G44" s="2">
        <v>4.0772899999999996</v>
      </c>
      <c r="H44" s="2">
        <f t="shared" si="5"/>
        <v>3.79</v>
      </c>
      <c r="I44" s="2">
        <f t="shared" si="6"/>
        <v>3.8483999999999998</v>
      </c>
      <c r="J44" s="2">
        <f t="shared" si="7"/>
        <v>2.8597800000000002</v>
      </c>
      <c r="K44" s="2">
        <v>3.3830200000000001</v>
      </c>
      <c r="L44" s="2">
        <f t="shared" si="8"/>
        <v>2.8597800000000002</v>
      </c>
      <c r="M44" s="63">
        <f t="shared" si="9"/>
        <v>1.5417759408066354</v>
      </c>
      <c r="N44" s="70">
        <f t="shared" si="10"/>
        <v>1.54</v>
      </c>
      <c r="O44" s="64">
        <v>38.68</v>
      </c>
      <c r="P44" s="65">
        <f t="shared" si="0"/>
        <v>38.68</v>
      </c>
      <c r="Q44" s="25"/>
      <c r="R44"/>
      <c r="S44" s="64">
        <v>38.68</v>
      </c>
      <c r="T44" s="64">
        <v>38.68</v>
      </c>
      <c r="U44" s="63">
        <f t="shared" si="11"/>
        <v>0</v>
      </c>
      <c r="V44" s="2" t="str">
        <f t="shared" si="12"/>
        <v>N</v>
      </c>
      <c r="W44" s="63">
        <f t="shared" si="1"/>
        <v>0</v>
      </c>
      <c r="X44" s="2" t="str">
        <f t="shared" si="13"/>
        <v>N</v>
      </c>
      <c r="Y44" s="2" t="str">
        <f t="shared" si="2"/>
        <v>N</v>
      </c>
      <c r="Z44" s="65">
        <f t="shared" si="3"/>
        <v>36.75</v>
      </c>
      <c r="AB44" s="59"/>
      <c r="AD44" s="59"/>
    </row>
    <row r="45" spans="1:30" s="58" customFormat="1" x14ac:dyDescent="0.25">
      <c r="A45" s="34" t="s">
        <v>66</v>
      </c>
      <c r="B45" s="36">
        <v>6000186</v>
      </c>
      <c r="C45" s="36">
        <v>145343</v>
      </c>
      <c r="D45" s="36">
        <v>0</v>
      </c>
      <c r="E45" s="2">
        <v>3.0876899999999998</v>
      </c>
      <c r="F45" s="2">
        <f t="shared" si="4"/>
        <v>0.71220000000000006</v>
      </c>
      <c r="G45" s="2">
        <v>4.7811500000000002</v>
      </c>
      <c r="H45" s="2">
        <f t="shared" si="5"/>
        <v>3.79</v>
      </c>
      <c r="I45" s="2">
        <f t="shared" si="6"/>
        <v>3.8483999999999998</v>
      </c>
      <c r="J45" s="2">
        <f t="shared" si="7"/>
        <v>3.3534600000000001</v>
      </c>
      <c r="K45" s="2">
        <v>3.5184899999999999</v>
      </c>
      <c r="L45" s="2">
        <f t="shared" si="8"/>
        <v>3.3534600000000001</v>
      </c>
      <c r="M45" s="63">
        <f t="shared" si="9"/>
        <v>0.92074752643538305</v>
      </c>
      <c r="N45" s="70">
        <f t="shared" si="10"/>
        <v>0.92</v>
      </c>
      <c r="O45" s="64">
        <v>25.77</v>
      </c>
      <c r="P45" s="65">
        <f t="shared" si="0"/>
        <v>25.77</v>
      </c>
      <c r="Q45" s="25"/>
      <c r="R45"/>
      <c r="S45" s="64">
        <v>13.51</v>
      </c>
      <c r="T45" s="64">
        <v>22.69</v>
      </c>
      <c r="U45" s="63">
        <f t="shared" si="11"/>
        <v>0.679496669133975</v>
      </c>
      <c r="V45" s="2" t="str">
        <f t="shared" si="12"/>
        <v>N</v>
      </c>
      <c r="W45" s="63">
        <f t="shared" si="1"/>
        <v>0.13574261789334499</v>
      </c>
      <c r="X45" s="2" t="str">
        <f t="shared" si="13"/>
        <v>N</v>
      </c>
      <c r="Y45" s="2" t="str">
        <f t="shared" si="2"/>
        <v>N</v>
      </c>
      <c r="Z45" s="65">
        <f t="shared" si="3"/>
        <v>21.560000000000002</v>
      </c>
      <c r="AB45" s="59"/>
      <c r="AD45" s="59"/>
    </row>
    <row r="46" spans="1:30" s="58" customFormat="1" x14ac:dyDescent="0.25">
      <c r="A46" s="34" t="s">
        <v>67</v>
      </c>
      <c r="B46" s="36">
        <v>6001267</v>
      </c>
      <c r="C46" s="36">
        <v>145908</v>
      </c>
      <c r="D46" s="36">
        <v>0</v>
      </c>
      <c r="E46" s="2">
        <v>3.26315</v>
      </c>
      <c r="F46" s="2">
        <f t="shared" si="4"/>
        <v>0.71220000000000006</v>
      </c>
      <c r="G46" s="2">
        <v>4.1411300000000004</v>
      </c>
      <c r="H46" s="2">
        <f t="shared" si="5"/>
        <v>3.79</v>
      </c>
      <c r="I46" s="2">
        <f t="shared" si="6"/>
        <v>3.8483999999999998</v>
      </c>
      <c r="J46" s="2">
        <f t="shared" si="7"/>
        <v>2.90456</v>
      </c>
      <c r="K46" s="2">
        <v>3.2394799999999999</v>
      </c>
      <c r="L46" s="2">
        <f t="shared" si="8"/>
        <v>2.90456</v>
      </c>
      <c r="M46" s="63">
        <f t="shared" si="9"/>
        <v>1.1234575977084309</v>
      </c>
      <c r="N46" s="70">
        <f t="shared" si="10"/>
        <v>1.1200000000000001</v>
      </c>
      <c r="O46" s="64">
        <v>36.74</v>
      </c>
      <c r="P46" s="65">
        <f t="shared" si="0"/>
        <v>36.74</v>
      </c>
      <c r="Q46" s="25"/>
      <c r="R46"/>
      <c r="S46" s="64">
        <v>32.619999999999997</v>
      </c>
      <c r="T46" s="64">
        <v>37.630000000000003</v>
      </c>
      <c r="U46" s="63">
        <f t="shared" si="11"/>
        <v>0.15358675659104862</v>
      </c>
      <c r="V46" s="2" t="str">
        <f t="shared" si="12"/>
        <v>N</v>
      </c>
      <c r="W46" s="63">
        <f t="shared" si="1"/>
        <v>-2.3651342014350266E-2</v>
      </c>
      <c r="X46" s="2" t="str">
        <f t="shared" si="13"/>
        <v>N</v>
      </c>
      <c r="Y46" s="2" t="str">
        <f t="shared" si="2"/>
        <v>N</v>
      </c>
      <c r="Z46" s="65">
        <f t="shared" si="3"/>
        <v>35.75</v>
      </c>
      <c r="AB46" s="59"/>
      <c r="AD46" s="59"/>
    </row>
    <row r="47" spans="1:30" s="58" customFormat="1" x14ac:dyDescent="0.25">
      <c r="A47" s="39" t="s">
        <v>68</v>
      </c>
      <c r="B47" s="40">
        <v>6001085</v>
      </c>
      <c r="C47" s="40">
        <v>146112</v>
      </c>
      <c r="D47" s="40">
        <v>0</v>
      </c>
      <c r="E47" s="73">
        <v>3.0198299999999998</v>
      </c>
      <c r="F47" s="73">
        <f t="shared" si="4"/>
        <v>0.71220000000000006</v>
      </c>
      <c r="G47" s="73">
        <v>5.1813700000000003</v>
      </c>
      <c r="H47" s="73">
        <f t="shared" si="5"/>
        <v>3.79</v>
      </c>
      <c r="I47" s="73">
        <f t="shared" si="6"/>
        <v>3.8483999999999998</v>
      </c>
      <c r="J47" s="73">
        <f t="shared" si="7"/>
        <v>3.6341700000000001</v>
      </c>
      <c r="K47" s="73">
        <v>3.13232</v>
      </c>
      <c r="L47" s="73">
        <f t="shared" si="8"/>
        <v>3.43343</v>
      </c>
      <c r="M47" s="66">
        <f t="shared" si="9"/>
        <v>0.87953737224874251</v>
      </c>
      <c r="N47" s="74">
        <f t="shared" si="10"/>
        <v>0.87</v>
      </c>
      <c r="O47" s="67">
        <v>21.92</v>
      </c>
      <c r="P47" s="68">
        <f t="shared" si="0"/>
        <v>21.92</v>
      </c>
      <c r="Q47" s="25"/>
      <c r="R47"/>
      <c r="S47" s="67">
        <v>13.51</v>
      </c>
      <c r="T47" s="67">
        <v>18.829999999999998</v>
      </c>
      <c r="U47" s="66">
        <f t="shared" si="11"/>
        <v>0.39378238341968902</v>
      </c>
      <c r="V47" s="73" t="str">
        <f t="shared" si="12"/>
        <v>N</v>
      </c>
      <c r="W47" s="66">
        <f t="shared" si="1"/>
        <v>0.16409984067976652</v>
      </c>
      <c r="X47" s="73" t="str">
        <f t="shared" si="13"/>
        <v>N</v>
      </c>
      <c r="Y47" s="73" t="str">
        <f t="shared" si="2"/>
        <v>N</v>
      </c>
      <c r="Z47" s="68">
        <f t="shared" si="3"/>
        <v>17.89</v>
      </c>
      <c r="AB47" s="59"/>
      <c r="AD47" s="59"/>
    </row>
    <row r="48" spans="1:30" s="58" customFormat="1" x14ac:dyDescent="0.25">
      <c r="A48" s="37" t="s">
        <v>69</v>
      </c>
      <c r="B48" s="38">
        <v>6001150</v>
      </c>
      <c r="C48" s="38">
        <v>145918</v>
      </c>
      <c r="D48" s="38">
        <v>0</v>
      </c>
      <c r="E48" s="71">
        <v>2.5196700000000001</v>
      </c>
      <c r="F48" s="71">
        <f t="shared" si="4"/>
        <v>0.71220000000000006</v>
      </c>
      <c r="G48" s="71">
        <v>4.8677299999999999</v>
      </c>
      <c r="H48" s="71">
        <f t="shared" si="5"/>
        <v>3.79</v>
      </c>
      <c r="I48" s="71">
        <f t="shared" si="6"/>
        <v>3.8483999999999998</v>
      </c>
      <c r="J48" s="71">
        <f t="shared" si="7"/>
        <v>3.4141900000000001</v>
      </c>
      <c r="K48" s="71">
        <v>3.2334700000000001</v>
      </c>
      <c r="L48" s="71">
        <f t="shared" si="8"/>
        <v>3.3418999999999999</v>
      </c>
      <c r="M48" s="60">
        <f t="shared" si="9"/>
        <v>0.75396331428229457</v>
      </c>
      <c r="N48" s="72">
        <f t="shared" si="10"/>
        <v>0.75</v>
      </c>
      <c r="O48" s="61">
        <v>12.76</v>
      </c>
      <c r="P48" s="62">
        <f t="shared" si="0"/>
        <v>12.76</v>
      </c>
      <c r="Q48" s="25"/>
      <c r="R48"/>
      <c r="S48" s="61">
        <v>24.23</v>
      </c>
      <c r="T48" s="61">
        <v>23.46</v>
      </c>
      <c r="U48" s="60">
        <f t="shared" si="11"/>
        <v>-3.1778786628146906E-2</v>
      </c>
      <c r="V48" s="71" t="str">
        <f t="shared" si="12"/>
        <v>N</v>
      </c>
      <c r="W48" s="60">
        <f t="shared" si="1"/>
        <v>-0.45609548167092928</v>
      </c>
      <c r="X48" s="71" t="str">
        <f t="shared" si="13"/>
        <v>Y</v>
      </c>
      <c r="Y48" s="71" t="str">
        <f t="shared" si="2"/>
        <v>N</v>
      </c>
      <c r="Z48" s="62">
        <f t="shared" si="3"/>
        <v>22.290000000000003</v>
      </c>
      <c r="AB48" s="59"/>
      <c r="AD48" s="59"/>
    </row>
    <row r="49" spans="1:30" s="58" customFormat="1" x14ac:dyDescent="0.25">
      <c r="A49" s="34" t="s">
        <v>70</v>
      </c>
      <c r="B49" s="36">
        <v>6007207</v>
      </c>
      <c r="C49" s="36">
        <v>145913</v>
      </c>
      <c r="D49" s="36">
        <v>0</v>
      </c>
      <c r="E49" s="2">
        <v>2.7425099999999998</v>
      </c>
      <c r="F49" s="2">
        <f t="shared" si="4"/>
        <v>0.71220000000000006</v>
      </c>
      <c r="G49" s="2">
        <v>5.5668800000000003</v>
      </c>
      <c r="H49" s="2">
        <f t="shared" si="5"/>
        <v>3.79</v>
      </c>
      <c r="I49" s="2">
        <f t="shared" si="6"/>
        <v>3.8483999999999998</v>
      </c>
      <c r="J49" s="2">
        <f t="shared" si="7"/>
        <v>3.9045700000000001</v>
      </c>
      <c r="K49" s="2">
        <v>3.6146400000000001</v>
      </c>
      <c r="L49" s="2">
        <f t="shared" si="8"/>
        <v>3.7886000000000002</v>
      </c>
      <c r="M49" s="63">
        <f t="shared" si="9"/>
        <v>0.72388481233173196</v>
      </c>
      <c r="N49" s="70">
        <f t="shared" si="10"/>
        <v>0.72</v>
      </c>
      <c r="O49" s="64">
        <v>10.5</v>
      </c>
      <c r="P49" s="65">
        <f t="shared" si="0"/>
        <v>10.5</v>
      </c>
      <c r="Q49" s="25"/>
      <c r="R49"/>
      <c r="S49" s="64">
        <v>15.77</v>
      </c>
      <c r="T49" s="64">
        <v>14.99</v>
      </c>
      <c r="U49" s="63">
        <f t="shared" si="11"/>
        <v>-4.9461001902346188E-2</v>
      </c>
      <c r="V49" s="2" t="str">
        <f t="shared" si="12"/>
        <v>N</v>
      </c>
      <c r="W49" s="63">
        <f t="shared" si="1"/>
        <v>-0.29953302201467646</v>
      </c>
      <c r="X49" s="2" t="str">
        <f t="shared" si="13"/>
        <v>Y</v>
      </c>
      <c r="Y49" s="2" t="str">
        <f t="shared" si="2"/>
        <v>N</v>
      </c>
      <c r="Z49" s="65">
        <f t="shared" si="3"/>
        <v>14.25</v>
      </c>
      <c r="AB49" s="59"/>
      <c r="AD49" s="59"/>
    </row>
    <row r="50" spans="1:30" s="58" customFormat="1" x14ac:dyDescent="0.25">
      <c r="A50" s="34" t="s">
        <v>71</v>
      </c>
      <c r="B50" s="36">
        <v>6002489</v>
      </c>
      <c r="C50" s="36">
        <v>145160</v>
      </c>
      <c r="D50" s="36">
        <v>0</v>
      </c>
      <c r="E50" s="2">
        <v>2.44103</v>
      </c>
      <c r="F50" s="2">
        <f t="shared" si="4"/>
        <v>0.71220000000000006</v>
      </c>
      <c r="G50" s="2">
        <v>5.26485</v>
      </c>
      <c r="H50" s="2">
        <f t="shared" si="5"/>
        <v>3.79</v>
      </c>
      <c r="I50" s="2">
        <f t="shared" si="6"/>
        <v>3.8483999999999998</v>
      </c>
      <c r="J50" s="2">
        <f t="shared" si="7"/>
        <v>3.6927300000000001</v>
      </c>
      <c r="K50" s="2">
        <v>3.46034</v>
      </c>
      <c r="L50" s="2">
        <f t="shared" si="8"/>
        <v>3.5997699999999999</v>
      </c>
      <c r="M50" s="63">
        <f t="shared" si="9"/>
        <v>0.67810721240523708</v>
      </c>
      <c r="N50" s="70">
        <f t="shared" si="10"/>
        <v>0.67</v>
      </c>
      <c r="O50" s="64">
        <v>0</v>
      </c>
      <c r="P50" s="65">
        <f t="shared" si="0"/>
        <v>0</v>
      </c>
      <c r="Q50" s="25"/>
      <c r="R50"/>
      <c r="S50" s="64">
        <v>9.75</v>
      </c>
      <c r="T50" s="64">
        <v>9.75</v>
      </c>
      <c r="U50" s="63">
        <f t="shared" si="11"/>
        <v>0</v>
      </c>
      <c r="V50" s="2" t="str">
        <f t="shared" si="12"/>
        <v>N</v>
      </c>
      <c r="W50" s="63">
        <f t="shared" si="1"/>
        <v>-1</v>
      </c>
      <c r="X50" s="2" t="str">
        <f t="shared" si="13"/>
        <v>Y</v>
      </c>
      <c r="Y50" s="2" t="str">
        <f t="shared" si="2"/>
        <v>N</v>
      </c>
      <c r="Z50" s="65">
        <f t="shared" si="3"/>
        <v>9.27</v>
      </c>
      <c r="AB50" s="59"/>
      <c r="AD50" s="59"/>
    </row>
    <row r="51" spans="1:30" s="58" customFormat="1" x14ac:dyDescent="0.25">
      <c r="A51" s="34" t="s">
        <v>72</v>
      </c>
      <c r="B51" s="36">
        <v>6008064</v>
      </c>
      <c r="C51" s="36">
        <v>145180</v>
      </c>
      <c r="D51" s="36">
        <v>0</v>
      </c>
      <c r="E51" s="2">
        <v>1.87232</v>
      </c>
      <c r="F51" s="2">
        <f t="shared" si="4"/>
        <v>0.71220000000000006</v>
      </c>
      <c r="G51" s="2">
        <v>4.8487600000000004</v>
      </c>
      <c r="H51" s="2">
        <f t="shared" si="5"/>
        <v>3.79</v>
      </c>
      <c r="I51" s="2">
        <f t="shared" si="6"/>
        <v>3.8483999999999998</v>
      </c>
      <c r="J51" s="2">
        <f t="shared" si="7"/>
        <v>3.4008799999999999</v>
      </c>
      <c r="K51" s="2">
        <v>3.1798099999999998</v>
      </c>
      <c r="L51" s="2">
        <f t="shared" si="8"/>
        <v>3.3124500000000001</v>
      </c>
      <c r="M51" s="63">
        <f t="shared" si="9"/>
        <v>0.56523721112771508</v>
      </c>
      <c r="N51" s="70">
        <f t="shared" si="10"/>
        <v>0.56000000000000005</v>
      </c>
      <c r="O51" s="64">
        <v>0</v>
      </c>
      <c r="P51" s="65">
        <f t="shared" si="0"/>
        <v>0</v>
      </c>
      <c r="Q51" s="25"/>
      <c r="R51"/>
      <c r="S51" s="64">
        <v>0</v>
      </c>
      <c r="T51" s="64">
        <v>0</v>
      </c>
      <c r="U51" s="63">
        <f t="shared" si="11"/>
        <v>0</v>
      </c>
      <c r="V51" s="2" t="str">
        <f t="shared" si="12"/>
        <v>N</v>
      </c>
      <c r="W51" s="63">
        <f t="shared" si="1"/>
        <v>0</v>
      </c>
      <c r="X51" s="2" t="str">
        <f t="shared" si="13"/>
        <v>N</v>
      </c>
      <c r="Y51" s="2" t="str">
        <f t="shared" si="2"/>
        <v>N</v>
      </c>
      <c r="Z51" s="65">
        <f t="shared" si="3"/>
        <v>0</v>
      </c>
      <c r="AB51" s="59"/>
      <c r="AD51" s="59"/>
    </row>
    <row r="52" spans="1:30" s="58" customFormat="1" x14ac:dyDescent="0.25">
      <c r="A52" s="39" t="s">
        <v>73</v>
      </c>
      <c r="B52" s="40">
        <v>6002547</v>
      </c>
      <c r="C52" s="40">
        <v>145877</v>
      </c>
      <c r="D52" s="40">
        <v>0</v>
      </c>
      <c r="E52" s="73">
        <v>2.9727399999999999</v>
      </c>
      <c r="F52" s="73">
        <f t="shared" si="4"/>
        <v>0.71220000000000006</v>
      </c>
      <c r="G52" s="73">
        <v>5.4984000000000002</v>
      </c>
      <c r="H52" s="73">
        <f t="shared" si="5"/>
        <v>3.79</v>
      </c>
      <c r="I52" s="73">
        <f t="shared" si="6"/>
        <v>3.8483999999999998</v>
      </c>
      <c r="J52" s="73">
        <f t="shared" si="7"/>
        <v>3.8565399999999999</v>
      </c>
      <c r="K52" s="73">
        <v>3.64425</v>
      </c>
      <c r="L52" s="73">
        <f t="shared" si="8"/>
        <v>3.77162</v>
      </c>
      <c r="M52" s="66">
        <f t="shared" si="9"/>
        <v>0.78818650871508789</v>
      </c>
      <c r="N52" s="74">
        <f t="shared" si="10"/>
        <v>0.78</v>
      </c>
      <c r="O52" s="67">
        <v>15.02</v>
      </c>
      <c r="P52" s="68">
        <f t="shared" si="0"/>
        <v>15.02</v>
      </c>
      <c r="Q52" s="25"/>
      <c r="R52"/>
      <c r="S52" s="67">
        <v>19.600000000000001</v>
      </c>
      <c r="T52" s="67">
        <v>15.77</v>
      </c>
      <c r="U52" s="66">
        <f t="shared" si="11"/>
        <v>-0.19540816326530619</v>
      </c>
      <c r="V52" s="73" t="str">
        <f t="shared" si="12"/>
        <v>Y</v>
      </c>
      <c r="W52" s="66">
        <f t="shared" si="1"/>
        <v>-4.7558655675332913E-2</v>
      </c>
      <c r="X52" s="73" t="str">
        <f t="shared" si="13"/>
        <v>N</v>
      </c>
      <c r="Y52" s="73" t="str">
        <f t="shared" si="2"/>
        <v>N</v>
      </c>
      <c r="Z52" s="68">
        <f t="shared" si="3"/>
        <v>14.99</v>
      </c>
      <c r="AB52" s="59"/>
      <c r="AD52" s="59"/>
    </row>
    <row r="53" spans="1:30" s="58" customFormat="1" x14ac:dyDescent="0.25">
      <c r="A53" s="37" t="s">
        <v>74</v>
      </c>
      <c r="B53" s="38">
        <v>6005847</v>
      </c>
      <c r="C53" s="38">
        <v>145740</v>
      </c>
      <c r="D53" s="38">
        <v>0</v>
      </c>
      <c r="E53" s="71">
        <v>2.4236399999999998</v>
      </c>
      <c r="F53" s="71">
        <f t="shared" si="4"/>
        <v>0.71220000000000006</v>
      </c>
      <c r="G53" s="71">
        <v>5.5707800000000001</v>
      </c>
      <c r="H53" s="71">
        <f t="shared" si="5"/>
        <v>3.79</v>
      </c>
      <c r="I53" s="71">
        <f t="shared" si="6"/>
        <v>3.8483999999999998</v>
      </c>
      <c r="J53" s="71">
        <f t="shared" si="7"/>
        <v>3.9073000000000002</v>
      </c>
      <c r="K53" s="71">
        <v>3.4495399999999998</v>
      </c>
      <c r="L53" s="71">
        <f t="shared" si="8"/>
        <v>3.7242000000000002</v>
      </c>
      <c r="M53" s="60">
        <f t="shared" si="9"/>
        <v>0.65078137586595775</v>
      </c>
      <c r="N53" s="72">
        <f t="shared" si="10"/>
        <v>0.65</v>
      </c>
      <c r="O53" s="61">
        <v>0</v>
      </c>
      <c r="P53" s="62">
        <f t="shared" si="0"/>
        <v>0</v>
      </c>
      <c r="Q53" s="25"/>
      <c r="R53"/>
      <c r="S53" s="61">
        <v>0</v>
      </c>
      <c r="T53" s="61">
        <v>0</v>
      </c>
      <c r="U53" s="60">
        <f t="shared" si="11"/>
        <v>0</v>
      </c>
      <c r="V53" s="71" t="str">
        <f t="shared" si="12"/>
        <v>N</v>
      </c>
      <c r="W53" s="60">
        <f t="shared" si="1"/>
        <v>0</v>
      </c>
      <c r="X53" s="71" t="str">
        <f t="shared" si="13"/>
        <v>N</v>
      </c>
      <c r="Y53" s="71" t="str">
        <f t="shared" si="2"/>
        <v>N</v>
      </c>
      <c r="Z53" s="62">
        <f t="shared" si="3"/>
        <v>0</v>
      </c>
      <c r="AB53" s="59"/>
      <c r="AD53" s="59"/>
    </row>
    <row r="54" spans="1:30" s="58" customFormat="1" x14ac:dyDescent="0.25">
      <c r="A54" s="34" t="s">
        <v>75</v>
      </c>
      <c r="B54" s="36">
        <v>6006845</v>
      </c>
      <c r="C54" s="36">
        <v>146058</v>
      </c>
      <c r="D54" s="36">
        <v>0</v>
      </c>
      <c r="E54" s="2">
        <v>2.8450600000000001</v>
      </c>
      <c r="F54" s="2">
        <f t="shared" si="4"/>
        <v>0.71220000000000006</v>
      </c>
      <c r="G54" s="2">
        <v>5.7224500000000003</v>
      </c>
      <c r="H54" s="2">
        <f t="shared" si="5"/>
        <v>3.79</v>
      </c>
      <c r="I54" s="2">
        <f t="shared" si="6"/>
        <v>3.8483999999999998</v>
      </c>
      <c r="J54" s="2">
        <f t="shared" si="7"/>
        <v>4.0136799999999999</v>
      </c>
      <c r="K54" s="2">
        <v>3.8599000000000001</v>
      </c>
      <c r="L54" s="2">
        <f t="shared" si="8"/>
        <v>3.9521700000000002</v>
      </c>
      <c r="M54" s="63">
        <f t="shared" si="9"/>
        <v>0.71987287996214733</v>
      </c>
      <c r="N54" s="70">
        <f t="shared" si="10"/>
        <v>0.71</v>
      </c>
      <c r="O54" s="64">
        <v>9.75</v>
      </c>
      <c r="P54" s="65">
        <f t="shared" si="0"/>
        <v>9.75</v>
      </c>
      <c r="Q54" s="25"/>
      <c r="R54"/>
      <c r="S54" s="64">
        <v>15.02</v>
      </c>
      <c r="T54" s="64">
        <v>0</v>
      </c>
      <c r="U54" s="63">
        <f t="shared" si="11"/>
        <v>-1</v>
      </c>
      <c r="V54" s="2" t="str">
        <f t="shared" si="12"/>
        <v>Y</v>
      </c>
      <c r="W54" s="63">
        <f t="shared" si="1"/>
        <v>0</v>
      </c>
      <c r="X54" s="2" t="str">
        <f t="shared" si="13"/>
        <v>N</v>
      </c>
      <c r="Y54" s="2" t="str">
        <f t="shared" si="2"/>
        <v>N</v>
      </c>
      <c r="Z54" s="65">
        <f t="shared" si="3"/>
        <v>0</v>
      </c>
      <c r="AB54" s="59"/>
      <c r="AD54" s="59"/>
    </row>
    <row r="55" spans="1:30" s="58" customFormat="1" x14ac:dyDescent="0.25">
      <c r="A55" s="34" t="s">
        <v>76</v>
      </c>
      <c r="B55" s="36">
        <v>6009815</v>
      </c>
      <c r="C55" s="36">
        <v>146000</v>
      </c>
      <c r="D55" s="36">
        <v>0</v>
      </c>
      <c r="E55" s="2">
        <v>3.7135400000000001</v>
      </c>
      <c r="F55" s="2">
        <f t="shared" si="4"/>
        <v>0.71220000000000006</v>
      </c>
      <c r="G55" s="2">
        <v>4.6978999999999997</v>
      </c>
      <c r="H55" s="2">
        <f t="shared" si="5"/>
        <v>3.79</v>
      </c>
      <c r="I55" s="2">
        <f t="shared" si="6"/>
        <v>3.8483999999999998</v>
      </c>
      <c r="J55" s="2">
        <f t="shared" si="7"/>
        <v>3.2950699999999999</v>
      </c>
      <c r="K55" s="2">
        <v>3.1440600000000001</v>
      </c>
      <c r="L55" s="2">
        <f t="shared" si="8"/>
        <v>3.2346699999999999</v>
      </c>
      <c r="M55" s="63">
        <f t="shared" si="9"/>
        <v>1.1480429224619513</v>
      </c>
      <c r="N55" s="70">
        <f t="shared" si="10"/>
        <v>1.1399999999999999</v>
      </c>
      <c r="O55" s="64">
        <v>37.04</v>
      </c>
      <c r="P55" s="65">
        <f t="shared" si="0"/>
        <v>37.04</v>
      </c>
      <c r="Q55" s="25"/>
      <c r="R55"/>
      <c r="S55" s="64">
        <v>31.53</v>
      </c>
      <c r="T55" s="64">
        <v>32.619999999999997</v>
      </c>
      <c r="U55" s="63">
        <f t="shared" si="11"/>
        <v>3.4570250555026841E-2</v>
      </c>
      <c r="V55" s="2" t="str">
        <f t="shared" si="12"/>
        <v>N</v>
      </c>
      <c r="W55" s="63">
        <f t="shared" si="1"/>
        <v>0.13549969343960766</v>
      </c>
      <c r="X55" s="2" t="str">
        <f t="shared" si="13"/>
        <v>N</v>
      </c>
      <c r="Y55" s="2" t="str">
        <f t="shared" si="2"/>
        <v>N</v>
      </c>
      <c r="Z55" s="65">
        <f t="shared" si="3"/>
        <v>30.990000000000002</v>
      </c>
      <c r="AB55" s="59"/>
      <c r="AD55" s="59"/>
    </row>
    <row r="56" spans="1:30" s="58" customFormat="1" x14ac:dyDescent="0.25">
      <c r="A56" s="34" t="s">
        <v>77</v>
      </c>
      <c r="B56" s="36">
        <v>6015333</v>
      </c>
      <c r="C56" s="36">
        <v>145969</v>
      </c>
      <c r="D56" s="36">
        <v>0</v>
      </c>
      <c r="E56" s="2">
        <v>2.9391699999999998</v>
      </c>
      <c r="F56" s="2">
        <f t="shared" si="4"/>
        <v>0.71220000000000006</v>
      </c>
      <c r="G56" s="2">
        <v>5.5097199999999997</v>
      </c>
      <c r="H56" s="2">
        <f t="shared" si="5"/>
        <v>3.79</v>
      </c>
      <c r="I56" s="2">
        <f t="shared" si="6"/>
        <v>3.8483999999999998</v>
      </c>
      <c r="J56" s="2">
        <f t="shared" si="7"/>
        <v>3.8644799999999999</v>
      </c>
      <c r="K56" s="2">
        <v>3.6879300000000002</v>
      </c>
      <c r="L56" s="2">
        <f t="shared" si="8"/>
        <v>3.79386</v>
      </c>
      <c r="M56" s="63">
        <f t="shared" si="9"/>
        <v>0.7747175699683172</v>
      </c>
      <c r="N56" s="70">
        <f t="shared" si="10"/>
        <v>0.77</v>
      </c>
      <c r="O56" s="64">
        <v>14.26</v>
      </c>
      <c r="P56" s="65">
        <f t="shared" si="0"/>
        <v>14.26</v>
      </c>
      <c r="Q56" s="25"/>
      <c r="R56"/>
      <c r="S56" s="64">
        <v>15.02</v>
      </c>
      <c r="T56" s="64">
        <v>14.27</v>
      </c>
      <c r="U56" s="63">
        <f t="shared" si="11"/>
        <v>-4.9933422103861522E-2</v>
      </c>
      <c r="V56" s="2" t="str">
        <f t="shared" si="12"/>
        <v>N</v>
      </c>
      <c r="W56" s="63">
        <f t="shared" si="1"/>
        <v>-7.0077084793271111E-4</v>
      </c>
      <c r="X56" s="2" t="str">
        <f t="shared" si="13"/>
        <v>N</v>
      </c>
      <c r="Y56" s="2" t="str">
        <f t="shared" si="2"/>
        <v>N</v>
      </c>
      <c r="Z56" s="65">
        <f t="shared" si="3"/>
        <v>13.56</v>
      </c>
      <c r="AB56" s="59"/>
      <c r="AD56" s="59"/>
    </row>
    <row r="57" spans="1:30" s="58" customFormat="1" x14ac:dyDescent="0.25">
      <c r="A57" s="39" t="s">
        <v>78</v>
      </c>
      <c r="B57" s="40">
        <v>6003628</v>
      </c>
      <c r="C57" s="40">
        <v>145758</v>
      </c>
      <c r="D57" s="40">
        <v>0</v>
      </c>
      <c r="E57" s="73">
        <v>2.8429099999999998</v>
      </c>
      <c r="F57" s="73">
        <f t="shared" si="4"/>
        <v>0.71220000000000006</v>
      </c>
      <c r="G57" s="73">
        <v>5.7156000000000002</v>
      </c>
      <c r="H57" s="73">
        <f t="shared" si="5"/>
        <v>3.79</v>
      </c>
      <c r="I57" s="73">
        <f t="shared" si="6"/>
        <v>3.8483999999999998</v>
      </c>
      <c r="J57" s="73">
        <f t="shared" si="7"/>
        <v>4.0088800000000004</v>
      </c>
      <c r="K57" s="73">
        <v>3.60453</v>
      </c>
      <c r="L57" s="73">
        <f t="shared" si="8"/>
        <v>3.84714</v>
      </c>
      <c r="M57" s="66">
        <f t="shared" si="9"/>
        <v>0.7389671288281684</v>
      </c>
      <c r="N57" s="74">
        <f t="shared" si="10"/>
        <v>0.73</v>
      </c>
      <c r="O57" s="67">
        <v>11.26</v>
      </c>
      <c r="P57" s="68">
        <f t="shared" si="0"/>
        <v>11.26</v>
      </c>
      <c r="Q57" s="25"/>
      <c r="R57"/>
      <c r="S57" s="67">
        <v>12.76</v>
      </c>
      <c r="T57" s="67">
        <v>14.26</v>
      </c>
      <c r="U57" s="66">
        <f t="shared" si="11"/>
        <v>0.11755485893416928</v>
      </c>
      <c r="V57" s="73" t="str">
        <f t="shared" si="12"/>
        <v>N</v>
      </c>
      <c r="W57" s="66">
        <f t="shared" si="1"/>
        <v>-0.21037868162692847</v>
      </c>
      <c r="X57" s="73" t="str">
        <f t="shared" si="13"/>
        <v>Y</v>
      </c>
      <c r="Y57" s="73" t="str">
        <f t="shared" si="2"/>
        <v>N</v>
      </c>
      <c r="Z57" s="68">
        <f t="shared" si="3"/>
        <v>13.549999999999999</v>
      </c>
      <c r="AB57" s="59"/>
      <c r="AD57" s="59"/>
    </row>
    <row r="58" spans="1:30" s="58" customFormat="1" x14ac:dyDescent="0.25">
      <c r="A58" s="37" t="s">
        <v>79</v>
      </c>
      <c r="B58" s="38">
        <v>6007280</v>
      </c>
      <c r="C58" s="38">
        <v>145936</v>
      </c>
      <c r="D58" s="38">
        <v>0</v>
      </c>
      <c r="E58" s="71">
        <v>2.7889499999999998</v>
      </c>
      <c r="F58" s="71">
        <f t="shared" si="4"/>
        <v>0.71220000000000006</v>
      </c>
      <c r="G58" s="71">
        <v>5.6245500000000002</v>
      </c>
      <c r="H58" s="71">
        <f t="shared" si="5"/>
        <v>3.79</v>
      </c>
      <c r="I58" s="71">
        <f t="shared" si="6"/>
        <v>3.8483999999999998</v>
      </c>
      <c r="J58" s="71">
        <f t="shared" si="7"/>
        <v>3.94502</v>
      </c>
      <c r="K58" s="71">
        <v>3.87405</v>
      </c>
      <c r="L58" s="71">
        <f t="shared" si="8"/>
        <v>3.9166300000000001</v>
      </c>
      <c r="M58" s="60">
        <f t="shared" si="9"/>
        <v>0.7120790066970839</v>
      </c>
      <c r="N58" s="72">
        <f t="shared" si="10"/>
        <v>0.71</v>
      </c>
      <c r="O58" s="61">
        <v>9.75</v>
      </c>
      <c r="P58" s="62">
        <f t="shared" si="0"/>
        <v>12.84</v>
      </c>
      <c r="Q58" s="25"/>
      <c r="R58"/>
      <c r="S58" s="61">
        <v>15.02</v>
      </c>
      <c r="T58" s="61">
        <v>13.51</v>
      </c>
      <c r="U58" s="60">
        <f t="shared" si="11"/>
        <v>-0.10053262316910784</v>
      </c>
      <c r="V58" s="71" t="str">
        <f t="shared" si="12"/>
        <v>Y</v>
      </c>
      <c r="W58" s="60">
        <f t="shared" si="1"/>
        <v>-0.27831236121391562</v>
      </c>
      <c r="X58" s="71" t="str">
        <f t="shared" si="13"/>
        <v>Y</v>
      </c>
      <c r="Y58" s="71" t="str">
        <f t="shared" si="2"/>
        <v>Y</v>
      </c>
      <c r="Z58" s="62">
        <f t="shared" si="3"/>
        <v>12.84</v>
      </c>
      <c r="AB58" s="59"/>
      <c r="AD58" s="59"/>
    </row>
    <row r="59" spans="1:30" s="58" customFormat="1" x14ac:dyDescent="0.25">
      <c r="A59" s="34" t="s">
        <v>80</v>
      </c>
      <c r="B59" s="36">
        <v>6014617</v>
      </c>
      <c r="C59" s="36">
        <v>146001</v>
      </c>
      <c r="D59" s="36">
        <v>0</v>
      </c>
      <c r="E59" s="2">
        <v>2.8664499999999999</v>
      </c>
      <c r="F59" s="2">
        <f t="shared" si="4"/>
        <v>0.71220000000000006</v>
      </c>
      <c r="G59" s="2">
        <v>5.4014199999999999</v>
      </c>
      <c r="H59" s="2">
        <f t="shared" si="5"/>
        <v>3.79</v>
      </c>
      <c r="I59" s="2">
        <f t="shared" si="6"/>
        <v>3.8483999999999998</v>
      </c>
      <c r="J59" s="2">
        <f t="shared" si="7"/>
        <v>3.78851</v>
      </c>
      <c r="K59" s="2">
        <v>3.5316999999999998</v>
      </c>
      <c r="L59" s="2">
        <f t="shared" si="8"/>
        <v>3.6857899999999999</v>
      </c>
      <c r="M59" s="63">
        <f t="shared" si="9"/>
        <v>0.7777030161783498</v>
      </c>
      <c r="N59" s="70">
        <f t="shared" si="10"/>
        <v>0.77</v>
      </c>
      <c r="O59" s="64">
        <v>14.26</v>
      </c>
      <c r="P59" s="65">
        <f t="shared" si="0"/>
        <v>14.26</v>
      </c>
      <c r="Q59" s="25"/>
      <c r="R59"/>
      <c r="S59" s="64">
        <v>11.26</v>
      </c>
      <c r="T59" s="64">
        <v>9.75</v>
      </c>
      <c r="U59" s="63">
        <f t="shared" si="11"/>
        <v>-0.13410301953818826</v>
      </c>
      <c r="V59" s="2" t="str">
        <f t="shared" si="12"/>
        <v>Y</v>
      </c>
      <c r="W59" s="63">
        <f t="shared" si="1"/>
        <v>0.46256410256410252</v>
      </c>
      <c r="X59" s="2" t="str">
        <f t="shared" si="13"/>
        <v>N</v>
      </c>
      <c r="Y59" s="2" t="str">
        <f t="shared" si="2"/>
        <v>N</v>
      </c>
      <c r="Z59" s="65">
        <f t="shared" si="3"/>
        <v>9.27</v>
      </c>
      <c r="AB59" s="59"/>
      <c r="AD59" s="59"/>
    </row>
    <row r="60" spans="1:30" s="58" customFormat="1" x14ac:dyDescent="0.25">
      <c r="A60" s="34" t="s">
        <v>81</v>
      </c>
      <c r="B60" s="36">
        <v>6008650</v>
      </c>
      <c r="C60" s="36">
        <v>145928</v>
      </c>
      <c r="D60" s="36">
        <v>0</v>
      </c>
      <c r="E60" s="2">
        <v>2.5881799999999999</v>
      </c>
      <c r="F60" s="2">
        <f t="shared" si="4"/>
        <v>0.71220000000000006</v>
      </c>
      <c r="G60" s="2">
        <v>5.3328800000000003</v>
      </c>
      <c r="H60" s="2">
        <f t="shared" si="5"/>
        <v>3.79</v>
      </c>
      <c r="I60" s="2">
        <f t="shared" si="6"/>
        <v>3.8483999999999998</v>
      </c>
      <c r="J60" s="2">
        <f t="shared" si="7"/>
        <v>3.74044</v>
      </c>
      <c r="K60" s="2">
        <v>3.3801999999999999</v>
      </c>
      <c r="L60" s="2">
        <f t="shared" si="8"/>
        <v>3.5963400000000001</v>
      </c>
      <c r="M60" s="63">
        <f t="shared" si="9"/>
        <v>0.71967055395207347</v>
      </c>
      <c r="N60" s="70">
        <f t="shared" si="10"/>
        <v>0.71</v>
      </c>
      <c r="O60" s="64">
        <v>9.75</v>
      </c>
      <c r="P60" s="65">
        <f t="shared" si="0"/>
        <v>11.41</v>
      </c>
      <c r="Q60" s="25"/>
      <c r="R60"/>
      <c r="S60" s="64">
        <v>15.02</v>
      </c>
      <c r="T60" s="64">
        <v>12.01</v>
      </c>
      <c r="U60" s="63">
        <f t="shared" si="11"/>
        <v>-0.20039946737683087</v>
      </c>
      <c r="V60" s="2" t="str">
        <f t="shared" si="12"/>
        <v>Y</v>
      </c>
      <c r="W60" s="63">
        <f t="shared" si="1"/>
        <v>-0.18817651956702747</v>
      </c>
      <c r="X60" s="2" t="str">
        <f t="shared" si="13"/>
        <v>Y</v>
      </c>
      <c r="Y60" s="2" t="str">
        <f t="shared" si="2"/>
        <v>Y</v>
      </c>
      <c r="Z60" s="65">
        <f t="shared" si="3"/>
        <v>11.41</v>
      </c>
      <c r="AB60" s="59"/>
      <c r="AD60" s="59"/>
    </row>
    <row r="61" spans="1:30" s="58" customFormat="1" x14ac:dyDescent="0.25">
      <c r="A61" s="34" t="s">
        <v>82</v>
      </c>
      <c r="B61" s="36">
        <v>6000095</v>
      </c>
      <c r="C61" s="36" t="s">
        <v>83</v>
      </c>
      <c r="D61" s="36">
        <v>0</v>
      </c>
      <c r="E61" s="2">
        <v>1.7378199999999999</v>
      </c>
      <c r="F61" s="2">
        <f t="shared" si="4"/>
        <v>0.71220000000000006</v>
      </c>
      <c r="G61" s="2">
        <v>4.9016099999999998</v>
      </c>
      <c r="H61" s="2">
        <f t="shared" si="5"/>
        <v>3.79</v>
      </c>
      <c r="I61" s="2">
        <f t="shared" si="6"/>
        <v>3.8483999999999998</v>
      </c>
      <c r="J61" s="2">
        <f t="shared" si="7"/>
        <v>3.4379499999999998</v>
      </c>
      <c r="K61" s="2">
        <v>2.77224</v>
      </c>
      <c r="L61" s="2">
        <f t="shared" si="8"/>
        <v>3.1716700000000002</v>
      </c>
      <c r="M61" s="63">
        <f t="shared" si="9"/>
        <v>0.5479195502684705</v>
      </c>
      <c r="N61" s="70">
        <f t="shared" si="10"/>
        <v>0.54</v>
      </c>
      <c r="O61" s="64">
        <v>0</v>
      </c>
      <c r="P61" s="65">
        <f t="shared" si="0"/>
        <v>0</v>
      </c>
      <c r="Q61" s="25"/>
      <c r="R61"/>
      <c r="S61" s="64">
        <v>0</v>
      </c>
      <c r="T61" s="64">
        <v>0</v>
      </c>
      <c r="U61" s="63">
        <f t="shared" si="11"/>
        <v>0</v>
      </c>
      <c r="V61" s="2" t="str">
        <f t="shared" si="12"/>
        <v>N</v>
      </c>
      <c r="W61" s="63">
        <f t="shared" si="1"/>
        <v>0</v>
      </c>
      <c r="X61" s="2" t="str">
        <f t="shared" si="13"/>
        <v>N</v>
      </c>
      <c r="Y61" s="2" t="str">
        <f t="shared" si="2"/>
        <v>N</v>
      </c>
      <c r="Z61" s="65">
        <f t="shared" si="3"/>
        <v>0</v>
      </c>
      <c r="AB61" s="59"/>
      <c r="AD61" s="59"/>
    </row>
    <row r="62" spans="1:30" s="58" customFormat="1" x14ac:dyDescent="0.25">
      <c r="A62" s="39" t="s">
        <v>84</v>
      </c>
      <c r="B62" s="40">
        <v>6008015</v>
      </c>
      <c r="C62" s="40">
        <v>145295</v>
      </c>
      <c r="D62" s="40">
        <v>0</v>
      </c>
      <c r="E62" s="73">
        <v>3.20533</v>
      </c>
      <c r="F62" s="73">
        <f t="shared" si="4"/>
        <v>0.71220000000000006</v>
      </c>
      <c r="G62" s="73">
        <v>5.6692999999999998</v>
      </c>
      <c r="H62" s="73">
        <f t="shared" si="5"/>
        <v>3.79</v>
      </c>
      <c r="I62" s="73">
        <f t="shared" si="6"/>
        <v>3.8483999999999998</v>
      </c>
      <c r="J62" s="73">
        <f t="shared" si="7"/>
        <v>3.9763999999999999</v>
      </c>
      <c r="K62" s="73">
        <v>3.22966</v>
      </c>
      <c r="L62" s="73">
        <f t="shared" si="8"/>
        <v>3.6777000000000002</v>
      </c>
      <c r="M62" s="66">
        <f t="shared" si="9"/>
        <v>0.87155831090083469</v>
      </c>
      <c r="N62" s="74">
        <f t="shared" si="10"/>
        <v>0.87</v>
      </c>
      <c r="O62" s="67">
        <v>21.92</v>
      </c>
      <c r="P62" s="68">
        <f t="shared" si="0"/>
        <v>21.92</v>
      </c>
      <c r="Q62" s="25"/>
      <c r="R62"/>
      <c r="S62" s="67">
        <v>21.92</v>
      </c>
      <c r="T62" s="67">
        <v>22.69</v>
      </c>
      <c r="U62" s="66">
        <f t="shared" si="11"/>
        <v>3.512773722627735E-2</v>
      </c>
      <c r="V62" s="73" t="str">
        <f t="shared" si="12"/>
        <v>N</v>
      </c>
      <c r="W62" s="66">
        <f t="shared" si="1"/>
        <v>-3.3935654473336248E-2</v>
      </c>
      <c r="X62" s="73" t="str">
        <f t="shared" si="13"/>
        <v>N</v>
      </c>
      <c r="Y62" s="73" t="str">
        <f t="shared" si="2"/>
        <v>N</v>
      </c>
      <c r="Z62" s="68">
        <f t="shared" si="3"/>
        <v>21.560000000000002</v>
      </c>
      <c r="AB62" s="59"/>
      <c r="AD62" s="59"/>
    </row>
    <row r="63" spans="1:30" s="58" customFormat="1" x14ac:dyDescent="0.25">
      <c r="A63" s="37" t="s">
        <v>85</v>
      </c>
      <c r="B63" s="38">
        <v>6003768</v>
      </c>
      <c r="C63" s="38">
        <v>145785</v>
      </c>
      <c r="D63" s="38">
        <v>0</v>
      </c>
      <c r="E63" s="71">
        <v>3.4941499999999999</v>
      </c>
      <c r="F63" s="71">
        <f t="shared" si="4"/>
        <v>0.71220000000000006</v>
      </c>
      <c r="G63" s="71">
        <v>5.2333299999999996</v>
      </c>
      <c r="H63" s="71">
        <f t="shared" si="5"/>
        <v>3.79</v>
      </c>
      <c r="I63" s="71">
        <f t="shared" si="6"/>
        <v>3.8483999999999998</v>
      </c>
      <c r="J63" s="71">
        <f t="shared" si="7"/>
        <v>3.67062</v>
      </c>
      <c r="K63" s="71">
        <v>3.6298300000000001</v>
      </c>
      <c r="L63" s="71">
        <f t="shared" si="8"/>
        <v>3.6543000000000001</v>
      </c>
      <c r="M63" s="60">
        <f t="shared" si="9"/>
        <v>0.95617491722080827</v>
      </c>
      <c r="N63" s="72">
        <f t="shared" si="10"/>
        <v>0.95</v>
      </c>
      <c r="O63" s="61">
        <v>27.72</v>
      </c>
      <c r="P63" s="62">
        <f t="shared" si="0"/>
        <v>27.72</v>
      </c>
      <c r="Q63" s="25"/>
      <c r="R63"/>
      <c r="S63" s="61">
        <v>21.15</v>
      </c>
      <c r="T63" s="61">
        <v>21.15</v>
      </c>
      <c r="U63" s="60">
        <f t="shared" si="11"/>
        <v>0</v>
      </c>
      <c r="V63" s="71" t="str">
        <f t="shared" si="12"/>
        <v>N</v>
      </c>
      <c r="W63" s="60">
        <f t="shared" si="1"/>
        <v>0.31063829787234049</v>
      </c>
      <c r="X63" s="71" t="str">
        <f t="shared" si="13"/>
        <v>N</v>
      </c>
      <c r="Y63" s="71" t="str">
        <f t="shared" si="2"/>
        <v>N</v>
      </c>
      <c r="Z63" s="62">
        <f t="shared" si="3"/>
        <v>20.100000000000001</v>
      </c>
      <c r="AB63" s="59"/>
      <c r="AD63" s="59"/>
    </row>
    <row r="64" spans="1:30" s="58" customFormat="1" x14ac:dyDescent="0.25">
      <c r="A64" s="34" t="s">
        <v>86</v>
      </c>
      <c r="B64" s="36">
        <v>6001077</v>
      </c>
      <c r="C64" s="36">
        <v>145947</v>
      </c>
      <c r="D64" s="36">
        <v>0</v>
      </c>
      <c r="E64" s="2">
        <v>2.4533700000000001</v>
      </c>
      <c r="F64" s="2">
        <f t="shared" si="4"/>
        <v>0.71220000000000006</v>
      </c>
      <c r="G64" s="2">
        <v>4.9392899999999997</v>
      </c>
      <c r="H64" s="2">
        <f t="shared" si="5"/>
        <v>3.79</v>
      </c>
      <c r="I64" s="2">
        <f t="shared" si="6"/>
        <v>3.8483999999999998</v>
      </c>
      <c r="J64" s="2">
        <f t="shared" si="7"/>
        <v>3.4643799999999998</v>
      </c>
      <c r="K64" s="2">
        <v>3.2372700000000001</v>
      </c>
      <c r="L64" s="2">
        <f t="shared" si="8"/>
        <v>3.3735400000000002</v>
      </c>
      <c r="M64" s="63">
        <f t="shared" si="9"/>
        <v>0.7272390426673464</v>
      </c>
      <c r="N64" s="70">
        <f t="shared" si="10"/>
        <v>0.72</v>
      </c>
      <c r="O64" s="64">
        <v>10.5</v>
      </c>
      <c r="P64" s="65">
        <f t="shared" si="0"/>
        <v>10.5</v>
      </c>
      <c r="Q64" s="25"/>
      <c r="R64"/>
      <c r="S64" s="64">
        <v>9</v>
      </c>
      <c r="T64" s="64">
        <v>13.51</v>
      </c>
      <c r="U64" s="63">
        <f t="shared" si="11"/>
        <v>0.50111111111111106</v>
      </c>
      <c r="V64" s="2" t="str">
        <f t="shared" si="12"/>
        <v>N</v>
      </c>
      <c r="W64" s="63">
        <f t="shared" si="1"/>
        <v>-0.22279792746113988</v>
      </c>
      <c r="X64" s="2" t="str">
        <f t="shared" si="13"/>
        <v>Y</v>
      </c>
      <c r="Y64" s="2" t="str">
        <f t="shared" si="2"/>
        <v>N</v>
      </c>
      <c r="Z64" s="65">
        <f t="shared" si="3"/>
        <v>12.84</v>
      </c>
      <c r="AB64" s="59"/>
      <c r="AD64" s="59"/>
    </row>
    <row r="65" spans="1:30" s="58" customFormat="1" x14ac:dyDescent="0.25">
      <c r="A65" s="34" t="s">
        <v>87</v>
      </c>
      <c r="B65" s="36">
        <v>6006399</v>
      </c>
      <c r="C65" s="36">
        <v>145248</v>
      </c>
      <c r="D65" s="36">
        <v>0</v>
      </c>
      <c r="E65" s="2">
        <v>2.8552900000000001</v>
      </c>
      <c r="F65" s="2">
        <f t="shared" si="4"/>
        <v>0.71220000000000006</v>
      </c>
      <c r="G65" s="2">
        <v>5.3491099999999996</v>
      </c>
      <c r="H65" s="2">
        <f t="shared" si="5"/>
        <v>3.79</v>
      </c>
      <c r="I65" s="2">
        <f t="shared" si="6"/>
        <v>3.8483999999999998</v>
      </c>
      <c r="J65" s="2">
        <f t="shared" si="7"/>
        <v>3.7518199999999999</v>
      </c>
      <c r="K65" s="2">
        <v>3.2204999999999999</v>
      </c>
      <c r="L65" s="2">
        <f t="shared" si="8"/>
        <v>3.5392899999999998</v>
      </c>
      <c r="M65" s="63">
        <f t="shared" si="9"/>
        <v>0.80674090001101928</v>
      </c>
      <c r="N65" s="70">
        <f t="shared" si="10"/>
        <v>0.8</v>
      </c>
      <c r="O65" s="64">
        <v>16.52</v>
      </c>
      <c r="P65" s="65">
        <f t="shared" si="0"/>
        <v>16.52</v>
      </c>
      <c r="Q65" s="25"/>
      <c r="R65"/>
      <c r="S65" s="64">
        <v>21.15</v>
      </c>
      <c r="T65" s="64">
        <v>26.42</v>
      </c>
      <c r="U65" s="63">
        <f t="shared" si="11"/>
        <v>0.24917257683215147</v>
      </c>
      <c r="V65" s="2" t="str">
        <f t="shared" si="12"/>
        <v>N</v>
      </c>
      <c r="W65" s="63">
        <f t="shared" si="1"/>
        <v>-0.37471612414837252</v>
      </c>
      <c r="X65" s="2" t="str">
        <f t="shared" si="13"/>
        <v>Y</v>
      </c>
      <c r="Y65" s="2" t="str">
        <f t="shared" si="2"/>
        <v>N</v>
      </c>
      <c r="Z65" s="65">
        <f t="shared" si="3"/>
        <v>25.1</v>
      </c>
      <c r="AB65" s="59"/>
      <c r="AD65" s="59"/>
    </row>
    <row r="66" spans="1:30" s="58" customFormat="1" x14ac:dyDescent="0.25">
      <c r="A66" s="34" t="s">
        <v>88</v>
      </c>
      <c r="B66" s="36">
        <v>6002059</v>
      </c>
      <c r="C66" s="36">
        <v>145197</v>
      </c>
      <c r="D66" s="36">
        <v>0</v>
      </c>
      <c r="E66" s="2">
        <v>3.1069900000000001</v>
      </c>
      <c r="F66" s="2">
        <f t="shared" si="4"/>
        <v>0.71220000000000006</v>
      </c>
      <c r="G66" s="2">
        <v>5.3109799999999998</v>
      </c>
      <c r="H66" s="2">
        <f t="shared" si="5"/>
        <v>3.79</v>
      </c>
      <c r="I66" s="2">
        <f t="shared" si="6"/>
        <v>3.8483999999999998</v>
      </c>
      <c r="J66" s="2">
        <f t="shared" si="7"/>
        <v>3.7250800000000002</v>
      </c>
      <c r="K66" s="2">
        <v>3.5083500000000001</v>
      </c>
      <c r="L66" s="2">
        <f t="shared" si="8"/>
        <v>3.6383899999999998</v>
      </c>
      <c r="M66" s="63">
        <f t="shared" si="9"/>
        <v>0.85394638837507808</v>
      </c>
      <c r="N66" s="70">
        <f t="shared" si="10"/>
        <v>0.85</v>
      </c>
      <c r="O66" s="64">
        <v>20.37</v>
      </c>
      <c r="P66" s="65">
        <f t="shared" si="0"/>
        <v>20.37</v>
      </c>
      <c r="Q66" s="25"/>
      <c r="R66"/>
      <c r="S66" s="64">
        <v>18.059999999999999</v>
      </c>
      <c r="T66" s="64">
        <v>27.07</v>
      </c>
      <c r="U66" s="63">
        <f t="shared" si="11"/>
        <v>0.49889258028792927</v>
      </c>
      <c r="V66" s="2" t="str">
        <f t="shared" si="12"/>
        <v>N</v>
      </c>
      <c r="W66" s="63">
        <f t="shared" si="1"/>
        <v>-0.24750646472109344</v>
      </c>
      <c r="X66" s="2" t="str">
        <f t="shared" si="13"/>
        <v>Y</v>
      </c>
      <c r="Y66" s="2" t="str">
        <f t="shared" si="2"/>
        <v>N</v>
      </c>
      <c r="Z66" s="65">
        <f t="shared" si="3"/>
        <v>25.720000000000002</v>
      </c>
      <c r="AB66" s="59"/>
      <c r="AD66" s="59"/>
    </row>
    <row r="67" spans="1:30" s="58" customFormat="1" x14ac:dyDescent="0.25">
      <c r="A67" s="39" t="s">
        <v>89</v>
      </c>
      <c r="B67" s="40">
        <v>6004147</v>
      </c>
      <c r="C67" s="40">
        <v>145811</v>
      </c>
      <c r="D67" s="40">
        <v>0</v>
      </c>
      <c r="E67" s="73">
        <v>2.93208</v>
      </c>
      <c r="F67" s="73">
        <f t="shared" si="4"/>
        <v>0.71220000000000006</v>
      </c>
      <c r="G67" s="73">
        <v>4.7079899999999997</v>
      </c>
      <c r="H67" s="73">
        <f t="shared" si="5"/>
        <v>3.79</v>
      </c>
      <c r="I67" s="73">
        <f t="shared" si="6"/>
        <v>3.8483999999999998</v>
      </c>
      <c r="J67" s="73">
        <f t="shared" si="7"/>
        <v>3.3021500000000001</v>
      </c>
      <c r="K67" s="73">
        <v>2.9730099999999999</v>
      </c>
      <c r="L67" s="73">
        <f t="shared" si="8"/>
        <v>3.17049</v>
      </c>
      <c r="M67" s="66">
        <f t="shared" si="9"/>
        <v>0.92480342155313533</v>
      </c>
      <c r="N67" s="74">
        <f t="shared" si="10"/>
        <v>0.92</v>
      </c>
      <c r="O67" s="67">
        <v>25.77</v>
      </c>
      <c r="P67" s="68">
        <f t="shared" si="0"/>
        <v>25.77</v>
      </c>
      <c r="Q67" s="25"/>
      <c r="R67"/>
      <c r="S67" s="67">
        <v>25</v>
      </c>
      <c r="T67" s="67">
        <v>25.77</v>
      </c>
      <c r="U67" s="66">
        <f t="shared" si="11"/>
        <v>3.0799999999999984E-2</v>
      </c>
      <c r="V67" s="73" t="str">
        <f t="shared" si="12"/>
        <v>N</v>
      </c>
      <c r="W67" s="66">
        <f t="shared" si="1"/>
        <v>0</v>
      </c>
      <c r="X67" s="73" t="str">
        <f t="shared" si="13"/>
        <v>N</v>
      </c>
      <c r="Y67" s="73" t="str">
        <f t="shared" si="2"/>
        <v>N</v>
      </c>
      <c r="Z67" s="68">
        <f t="shared" si="3"/>
        <v>24.490000000000002</v>
      </c>
      <c r="AB67" s="59"/>
      <c r="AD67" s="59"/>
    </row>
    <row r="68" spans="1:30" s="58" customFormat="1" x14ac:dyDescent="0.25">
      <c r="A68" s="37" t="s">
        <v>90</v>
      </c>
      <c r="B68" s="38">
        <v>6007520</v>
      </c>
      <c r="C68" s="38">
        <v>145658</v>
      </c>
      <c r="D68" s="38">
        <v>0</v>
      </c>
      <c r="E68" s="71">
        <v>2.9645800000000002</v>
      </c>
      <c r="F68" s="71">
        <f t="shared" si="4"/>
        <v>0.71220000000000006</v>
      </c>
      <c r="G68" s="71">
        <v>5.5242300000000002</v>
      </c>
      <c r="H68" s="71">
        <f t="shared" si="5"/>
        <v>3.79</v>
      </c>
      <c r="I68" s="71">
        <f t="shared" si="6"/>
        <v>3.8483999999999998</v>
      </c>
      <c r="J68" s="71">
        <f t="shared" si="7"/>
        <v>3.8746499999999999</v>
      </c>
      <c r="K68" s="71">
        <v>3.9637899999999999</v>
      </c>
      <c r="L68" s="71">
        <f t="shared" si="8"/>
        <v>3.8746499999999999</v>
      </c>
      <c r="M68" s="60">
        <f t="shared" si="9"/>
        <v>0.76512201102035027</v>
      </c>
      <c r="N68" s="72">
        <f t="shared" si="10"/>
        <v>0.76</v>
      </c>
      <c r="O68" s="61">
        <v>13.51</v>
      </c>
      <c r="P68" s="62">
        <f t="shared" si="0"/>
        <v>13.51</v>
      </c>
      <c r="Q68" s="25"/>
      <c r="R68"/>
      <c r="S68" s="61">
        <v>13.51</v>
      </c>
      <c r="T68" s="61">
        <v>15.77</v>
      </c>
      <c r="U68" s="60">
        <f t="shared" si="11"/>
        <v>0.16728349370836415</v>
      </c>
      <c r="V68" s="71" t="str">
        <f t="shared" si="12"/>
        <v>N</v>
      </c>
      <c r="W68" s="60">
        <f t="shared" si="1"/>
        <v>-0.14331008243500315</v>
      </c>
      <c r="X68" s="71" t="str">
        <f t="shared" si="13"/>
        <v>Y</v>
      </c>
      <c r="Y68" s="71" t="str">
        <f t="shared" si="2"/>
        <v>N</v>
      </c>
      <c r="Z68" s="62">
        <f t="shared" si="3"/>
        <v>14.99</v>
      </c>
      <c r="AB68" s="59"/>
      <c r="AD68" s="59"/>
    </row>
    <row r="69" spans="1:30" s="58" customFormat="1" x14ac:dyDescent="0.25">
      <c r="A69" s="34" t="s">
        <v>91</v>
      </c>
      <c r="B69" s="36">
        <v>6001945</v>
      </c>
      <c r="C69" s="36">
        <v>145437</v>
      </c>
      <c r="D69" s="36">
        <v>0</v>
      </c>
      <c r="E69" s="2">
        <v>2.9267099999999999</v>
      </c>
      <c r="F69" s="2">
        <f t="shared" si="4"/>
        <v>0.71220000000000006</v>
      </c>
      <c r="G69" s="2">
        <v>4.8751100000000003</v>
      </c>
      <c r="H69" s="2">
        <f t="shared" si="5"/>
        <v>3.79</v>
      </c>
      <c r="I69" s="2">
        <f t="shared" si="6"/>
        <v>3.8483999999999998</v>
      </c>
      <c r="J69" s="2">
        <f t="shared" si="7"/>
        <v>3.4193600000000002</v>
      </c>
      <c r="K69" s="2">
        <v>3.21733</v>
      </c>
      <c r="L69" s="2">
        <f t="shared" si="8"/>
        <v>3.3385500000000001</v>
      </c>
      <c r="M69" s="63">
        <f t="shared" si="9"/>
        <v>0.87664105674619219</v>
      </c>
      <c r="N69" s="70">
        <f t="shared" si="10"/>
        <v>0.87</v>
      </c>
      <c r="O69" s="64">
        <v>21.92</v>
      </c>
      <c r="P69" s="65">
        <f t="shared" si="0"/>
        <v>21.92</v>
      </c>
      <c r="Q69" s="25"/>
      <c r="R69"/>
      <c r="S69" s="64">
        <v>29.03</v>
      </c>
      <c r="T69" s="64">
        <v>27.580000000000002</v>
      </c>
      <c r="U69" s="63">
        <f t="shared" si="11"/>
        <v>-4.9948329314502216E-2</v>
      </c>
      <c r="V69" s="2" t="str">
        <f t="shared" si="12"/>
        <v>N</v>
      </c>
      <c r="W69" s="63">
        <f t="shared" si="1"/>
        <v>-0.20522117476432197</v>
      </c>
      <c r="X69" s="2" t="str">
        <f t="shared" si="13"/>
        <v>Y</v>
      </c>
      <c r="Y69" s="2" t="str">
        <f t="shared" si="2"/>
        <v>N</v>
      </c>
      <c r="Z69" s="65">
        <f t="shared" si="3"/>
        <v>26.21</v>
      </c>
      <c r="AB69" s="59"/>
      <c r="AD69" s="59"/>
    </row>
    <row r="70" spans="1:30" s="58" customFormat="1" x14ac:dyDescent="0.25">
      <c r="A70" s="34" t="s">
        <v>92</v>
      </c>
      <c r="B70" s="36">
        <v>6008783</v>
      </c>
      <c r="C70" s="36">
        <v>145486</v>
      </c>
      <c r="D70" s="36">
        <v>0</v>
      </c>
      <c r="E70" s="2">
        <v>3.01193</v>
      </c>
      <c r="F70" s="2">
        <f t="shared" si="4"/>
        <v>0.71220000000000006</v>
      </c>
      <c r="G70" s="2">
        <v>5.5979000000000001</v>
      </c>
      <c r="H70" s="2">
        <f t="shared" si="5"/>
        <v>3.79</v>
      </c>
      <c r="I70" s="2">
        <f t="shared" si="6"/>
        <v>3.8483999999999998</v>
      </c>
      <c r="J70" s="2">
        <f t="shared" si="7"/>
        <v>3.92632</v>
      </c>
      <c r="K70" s="2">
        <v>3.3158799999999999</v>
      </c>
      <c r="L70" s="2">
        <f t="shared" si="8"/>
        <v>3.68214</v>
      </c>
      <c r="M70" s="63">
        <f t="shared" si="9"/>
        <v>0.8179835639057722</v>
      </c>
      <c r="N70" s="70">
        <f t="shared" si="10"/>
        <v>0.81</v>
      </c>
      <c r="O70" s="64">
        <v>17.29</v>
      </c>
      <c r="P70" s="65">
        <f t="shared" si="0"/>
        <v>17.29</v>
      </c>
      <c r="Q70" s="25"/>
      <c r="R70"/>
      <c r="S70" s="64">
        <v>16.52</v>
      </c>
      <c r="T70" s="64">
        <v>18.829999999999998</v>
      </c>
      <c r="U70" s="63">
        <f t="shared" si="11"/>
        <v>0.1398305084745762</v>
      </c>
      <c r="V70" s="2" t="str">
        <f t="shared" si="12"/>
        <v>N</v>
      </c>
      <c r="W70" s="63">
        <f t="shared" si="1"/>
        <v>-8.178438661710033E-2</v>
      </c>
      <c r="X70" s="2" t="str">
        <f t="shared" si="13"/>
        <v>Y</v>
      </c>
      <c r="Y70" s="2" t="str">
        <f t="shared" si="2"/>
        <v>N</v>
      </c>
      <c r="Z70" s="65">
        <f t="shared" si="3"/>
        <v>17.89</v>
      </c>
      <c r="AB70" s="59"/>
      <c r="AD70" s="59"/>
    </row>
    <row r="71" spans="1:30" s="58" customFormat="1" x14ac:dyDescent="0.25">
      <c r="A71" s="34" t="s">
        <v>93</v>
      </c>
      <c r="B71" s="36">
        <v>6002661</v>
      </c>
      <c r="C71" s="36" t="s">
        <v>94</v>
      </c>
      <c r="D71" s="36">
        <v>0</v>
      </c>
      <c r="E71" s="2">
        <v>1.77224</v>
      </c>
      <c r="F71" s="2">
        <f t="shared" si="4"/>
        <v>0.71220000000000006</v>
      </c>
      <c r="G71" s="2">
        <v>5.0090899999999996</v>
      </c>
      <c r="H71" s="2">
        <f t="shared" si="5"/>
        <v>3.79</v>
      </c>
      <c r="I71" s="2">
        <f t="shared" si="6"/>
        <v>3.8483999999999998</v>
      </c>
      <c r="J71" s="2">
        <f t="shared" si="7"/>
        <v>3.5133399999999999</v>
      </c>
      <c r="K71" s="2">
        <v>3.7432500000000002</v>
      </c>
      <c r="L71" s="2">
        <f t="shared" si="8"/>
        <v>3.5133399999999999</v>
      </c>
      <c r="M71" s="63">
        <f t="shared" si="9"/>
        <v>0.5044316803952934</v>
      </c>
      <c r="N71" s="70">
        <f t="shared" si="10"/>
        <v>0.5</v>
      </c>
      <c r="O71" s="64">
        <v>0</v>
      </c>
      <c r="P71" s="65">
        <f t="shared" si="0"/>
        <v>0</v>
      </c>
      <c r="Q71" s="25"/>
      <c r="R71"/>
      <c r="S71" s="64">
        <v>0</v>
      </c>
      <c r="T71" s="64">
        <v>0</v>
      </c>
      <c r="U71" s="63">
        <f t="shared" si="11"/>
        <v>0</v>
      </c>
      <c r="V71" s="2" t="str">
        <f t="shared" si="12"/>
        <v>N</v>
      </c>
      <c r="W71" s="63">
        <f t="shared" si="1"/>
        <v>0</v>
      </c>
      <c r="X71" s="2" t="str">
        <f t="shared" si="13"/>
        <v>N</v>
      </c>
      <c r="Y71" s="2" t="str">
        <f t="shared" si="2"/>
        <v>N</v>
      </c>
      <c r="Z71" s="65">
        <f t="shared" si="3"/>
        <v>0</v>
      </c>
      <c r="AB71" s="59"/>
      <c r="AD71" s="59"/>
    </row>
    <row r="72" spans="1:30" s="58" customFormat="1" x14ac:dyDescent="0.25">
      <c r="A72" s="39" t="s">
        <v>95</v>
      </c>
      <c r="B72" s="40">
        <v>6004204</v>
      </c>
      <c r="C72" s="40">
        <v>145857</v>
      </c>
      <c r="D72" s="40">
        <v>0</v>
      </c>
      <c r="E72" s="73">
        <v>3.2870599999999999</v>
      </c>
      <c r="F72" s="73">
        <f t="shared" si="4"/>
        <v>0.71220000000000006</v>
      </c>
      <c r="G72" s="73">
        <v>5.4253</v>
      </c>
      <c r="H72" s="73">
        <f t="shared" si="5"/>
        <v>3.79</v>
      </c>
      <c r="I72" s="73">
        <f t="shared" si="6"/>
        <v>3.8483999999999998</v>
      </c>
      <c r="J72" s="73">
        <f t="shared" si="7"/>
        <v>3.8052600000000001</v>
      </c>
      <c r="K72" s="73">
        <v>3.9411900000000002</v>
      </c>
      <c r="L72" s="73">
        <f t="shared" si="8"/>
        <v>3.8052600000000001</v>
      </c>
      <c r="M72" s="66">
        <f t="shared" si="9"/>
        <v>0.86382008062523974</v>
      </c>
      <c r="N72" s="74">
        <f t="shared" si="10"/>
        <v>0.86</v>
      </c>
      <c r="O72" s="67">
        <v>21.15</v>
      </c>
      <c r="P72" s="68">
        <f t="shared" ref="P72:P135" si="14">IF(Y72="Y",Z72,O72)</f>
        <v>21.15</v>
      </c>
      <c r="Q72" s="25"/>
      <c r="R72"/>
      <c r="S72" s="67">
        <v>22.69</v>
      </c>
      <c r="T72" s="67">
        <v>25.77</v>
      </c>
      <c r="U72" s="66">
        <f t="shared" si="11"/>
        <v>0.13574261789334499</v>
      </c>
      <c r="V72" s="73" t="str">
        <f t="shared" si="12"/>
        <v>N</v>
      </c>
      <c r="W72" s="66">
        <f t="shared" ref="W72:W135" si="15">IF(T72=0,0,(O72-T72)/T72)</f>
        <v>-0.17927823050058211</v>
      </c>
      <c r="X72" s="73" t="str">
        <f t="shared" si="13"/>
        <v>Y</v>
      </c>
      <c r="Y72" s="73" t="str">
        <f t="shared" ref="Y72:Y136" si="16">IF(AND(V72="Y",X72="Y"),"Y","N")</f>
        <v>N</v>
      </c>
      <c r="Z72" s="68">
        <f t="shared" ref="Z72:Z135" si="17">ROUNDUP(T72*0.95,2)</f>
        <v>24.490000000000002</v>
      </c>
      <c r="AB72" s="59"/>
      <c r="AD72" s="59"/>
    </row>
    <row r="73" spans="1:30" s="58" customFormat="1" x14ac:dyDescent="0.25">
      <c r="A73" s="37" t="s">
        <v>96</v>
      </c>
      <c r="B73" s="38">
        <v>6006308</v>
      </c>
      <c r="C73" s="38">
        <v>145413</v>
      </c>
      <c r="D73" s="38">
        <v>0</v>
      </c>
      <c r="E73" s="71">
        <v>3.29434</v>
      </c>
      <c r="F73" s="71">
        <f t="shared" ref="F73:F136" si="18">$F$5</f>
        <v>0.71220000000000006</v>
      </c>
      <c r="G73" s="71">
        <v>5.5803799999999999</v>
      </c>
      <c r="H73" s="71">
        <f t="shared" ref="H73:H136" si="19">$H$5</f>
        <v>3.79</v>
      </c>
      <c r="I73" s="71">
        <f t="shared" ref="I73:I136" si="20">$I$5</f>
        <v>3.8483999999999998</v>
      </c>
      <c r="J73" s="71">
        <f t="shared" ref="J73:J136" si="21">ROUND(F73*G73*(H73/I73),5)</f>
        <v>3.91404</v>
      </c>
      <c r="K73" s="71">
        <v>3.2952499999999998</v>
      </c>
      <c r="L73" s="71">
        <f t="shared" ref="L73:L136" si="22">IF($J73=0,$K73,IF($K73=0,$J73,IF($J73&lt;$K73,$J73,ROUND(($J73*$L$5)+($K73*$L$4),5))))</f>
        <v>3.6665199999999998</v>
      </c>
      <c r="M73" s="60">
        <f t="shared" ref="M73:M136" si="23">IFERROR(E73/L73,0)</f>
        <v>0.89849230332849683</v>
      </c>
      <c r="N73" s="72">
        <f t="shared" ref="N73:N137" si="24">ROUNDDOWN(M73,2)</f>
        <v>0.89</v>
      </c>
      <c r="O73" s="61">
        <v>23.46</v>
      </c>
      <c r="P73" s="62">
        <f t="shared" si="14"/>
        <v>23.46</v>
      </c>
      <c r="Q73" s="25"/>
      <c r="R73"/>
      <c r="S73" s="61">
        <v>27.07</v>
      </c>
      <c r="T73" s="61">
        <v>25.77</v>
      </c>
      <c r="U73" s="60">
        <f t="shared" ref="U73:U137" si="25">IFERROR((T73-S73)/S73,0)</f>
        <v>-4.8023642408570398E-2</v>
      </c>
      <c r="V73" s="71" t="str">
        <f t="shared" ref="V73:V137" si="26">IF(U73&lt;-0.05,"Y","N")</f>
        <v>N</v>
      </c>
      <c r="W73" s="60">
        <f t="shared" si="15"/>
        <v>-8.9639115250290988E-2</v>
      </c>
      <c r="X73" s="71" t="str">
        <f t="shared" ref="X73:X137" si="27">IF(W73&lt;-0.05,"Y","N")</f>
        <v>Y</v>
      </c>
      <c r="Y73" s="71" t="str">
        <f t="shared" si="16"/>
        <v>N</v>
      </c>
      <c r="Z73" s="62">
        <f t="shared" si="17"/>
        <v>24.490000000000002</v>
      </c>
      <c r="AB73" s="59"/>
      <c r="AD73" s="59"/>
    </row>
    <row r="74" spans="1:30" s="58" customFormat="1" x14ac:dyDescent="0.25">
      <c r="A74" s="34" t="s">
        <v>97</v>
      </c>
      <c r="B74" s="36">
        <v>6001713</v>
      </c>
      <c r="C74" s="36">
        <v>145830</v>
      </c>
      <c r="D74" s="36">
        <v>0</v>
      </c>
      <c r="E74" s="2">
        <v>1.6363799999999999</v>
      </c>
      <c r="F74" s="2">
        <f t="shared" si="18"/>
        <v>0.71220000000000006</v>
      </c>
      <c r="G74" s="2">
        <v>4.6802799999999998</v>
      </c>
      <c r="H74" s="2">
        <f t="shared" si="19"/>
        <v>3.79</v>
      </c>
      <c r="I74" s="2">
        <f t="shared" si="20"/>
        <v>3.8483999999999998</v>
      </c>
      <c r="J74" s="2">
        <f t="shared" si="21"/>
        <v>3.2827099999999998</v>
      </c>
      <c r="K74" s="2">
        <v>3.35019</v>
      </c>
      <c r="L74" s="2">
        <f t="shared" si="22"/>
        <v>3.2827099999999998</v>
      </c>
      <c r="M74" s="63">
        <f t="shared" si="23"/>
        <v>0.49848448385632604</v>
      </c>
      <c r="N74" s="70">
        <f t="shared" si="24"/>
        <v>0.49</v>
      </c>
      <c r="O74" s="64">
        <v>0</v>
      </c>
      <c r="P74" s="65">
        <f t="shared" si="14"/>
        <v>0</v>
      </c>
      <c r="Q74" s="25"/>
      <c r="R74"/>
      <c r="S74" s="64">
        <v>0</v>
      </c>
      <c r="T74" s="64">
        <v>0</v>
      </c>
      <c r="U74" s="63">
        <f t="shared" si="25"/>
        <v>0</v>
      </c>
      <c r="V74" s="2" t="str">
        <f t="shared" si="26"/>
        <v>N</v>
      </c>
      <c r="W74" s="63">
        <f t="shared" si="15"/>
        <v>0</v>
      </c>
      <c r="X74" s="2" t="str">
        <f t="shared" si="27"/>
        <v>N</v>
      </c>
      <c r="Y74" s="2" t="str">
        <f t="shared" si="16"/>
        <v>N</v>
      </c>
      <c r="Z74" s="65">
        <f t="shared" si="17"/>
        <v>0</v>
      </c>
      <c r="AB74" s="59"/>
      <c r="AD74" s="59"/>
    </row>
    <row r="75" spans="1:30" s="58" customFormat="1" x14ac:dyDescent="0.25">
      <c r="A75" s="34" t="s">
        <v>98</v>
      </c>
      <c r="B75" s="36">
        <v>6003453</v>
      </c>
      <c r="C75" s="36">
        <v>145832</v>
      </c>
      <c r="D75" s="36">
        <v>0</v>
      </c>
      <c r="E75" s="2">
        <v>2.1703399999999999</v>
      </c>
      <c r="F75" s="2">
        <f t="shared" si="18"/>
        <v>0.71220000000000006</v>
      </c>
      <c r="G75" s="2">
        <v>4.98264</v>
      </c>
      <c r="H75" s="2">
        <f t="shared" si="19"/>
        <v>3.79</v>
      </c>
      <c r="I75" s="2">
        <f t="shared" si="20"/>
        <v>3.8483999999999998</v>
      </c>
      <c r="J75" s="2">
        <f t="shared" si="21"/>
        <v>3.4947900000000001</v>
      </c>
      <c r="K75" s="2">
        <v>3.4676499999999999</v>
      </c>
      <c r="L75" s="2">
        <f t="shared" si="22"/>
        <v>3.48393</v>
      </c>
      <c r="M75" s="63">
        <f t="shared" si="23"/>
        <v>0.62295740729578375</v>
      </c>
      <c r="N75" s="70">
        <f t="shared" si="24"/>
        <v>0.62</v>
      </c>
      <c r="O75" s="64">
        <v>0</v>
      </c>
      <c r="P75" s="65">
        <f t="shared" si="14"/>
        <v>0</v>
      </c>
      <c r="Q75" s="25"/>
      <c r="R75"/>
      <c r="S75" s="64">
        <v>0</v>
      </c>
      <c r="T75" s="64">
        <v>0</v>
      </c>
      <c r="U75" s="63">
        <f t="shared" si="25"/>
        <v>0</v>
      </c>
      <c r="V75" s="2" t="str">
        <f t="shared" si="26"/>
        <v>N</v>
      </c>
      <c r="W75" s="63">
        <f t="shared" si="15"/>
        <v>0</v>
      </c>
      <c r="X75" s="2" t="str">
        <f t="shared" si="27"/>
        <v>N</v>
      </c>
      <c r="Y75" s="2" t="str">
        <f t="shared" si="16"/>
        <v>N</v>
      </c>
      <c r="Z75" s="65">
        <f t="shared" si="17"/>
        <v>0</v>
      </c>
      <c r="AB75" s="59"/>
      <c r="AD75" s="59"/>
    </row>
    <row r="76" spans="1:30" s="58" customFormat="1" x14ac:dyDescent="0.25">
      <c r="A76" s="34" t="s">
        <v>99</v>
      </c>
      <c r="B76" s="36">
        <v>6008312</v>
      </c>
      <c r="C76" s="36">
        <v>145316</v>
      </c>
      <c r="D76" s="36">
        <v>0</v>
      </c>
      <c r="E76" s="2">
        <v>2.0486200000000001</v>
      </c>
      <c r="F76" s="2">
        <f t="shared" si="18"/>
        <v>0.71220000000000006</v>
      </c>
      <c r="G76" s="2">
        <v>4.5081899999999999</v>
      </c>
      <c r="H76" s="2">
        <f t="shared" si="19"/>
        <v>3.79</v>
      </c>
      <c r="I76" s="2">
        <f t="shared" si="20"/>
        <v>3.8483999999999998</v>
      </c>
      <c r="J76" s="2">
        <f t="shared" si="21"/>
        <v>3.16201</v>
      </c>
      <c r="K76" s="2">
        <v>3.00156</v>
      </c>
      <c r="L76" s="2">
        <f t="shared" si="22"/>
        <v>3.0978300000000001</v>
      </c>
      <c r="M76" s="63">
        <f t="shared" si="23"/>
        <v>0.66130807694418348</v>
      </c>
      <c r="N76" s="70">
        <f t="shared" si="24"/>
        <v>0.66</v>
      </c>
      <c r="O76" s="64">
        <v>0</v>
      </c>
      <c r="P76" s="65">
        <f t="shared" si="14"/>
        <v>0</v>
      </c>
      <c r="Q76" s="25"/>
      <c r="R76"/>
      <c r="S76" s="64">
        <v>0</v>
      </c>
      <c r="T76" s="64">
        <v>0</v>
      </c>
      <c r="U76" s="63">
        <f t="shared" si="25"/>
        <v>0</v>
      </c>
      <c r="V76" s="2" t="str">
        <f t="shared" si="26"/>
        <v>N</v>
      </c>
      <c r="W76" s="63">
        <f t="shared" si="15"/>
        <v>0</v>
      </c>
      <c r="X76" s="2" t="str">
        <f t="shared" si="27"/>
        <v>N</v>
      </c>
      <c r="Y76" s="2" t="str">
        <f t="shared" si="16"/>
        <v>N</v>
      </c>
      <c r="Z76" s="65">
        <f t="shared" si="17"/>
        <v>0</v>
      </c>
      <c r="AB76" s="59"/>
      <c r="AD76" s="59"/>
    </row>
    <row r="77" spans="1:30" s="58" customFormat="1" x14ac:dyDescent="0.25">
      <c r="A77" s="39" t="s">
        <v>100</v>
      </c>
      <c r="B77" s="40">
        <v>6000384</v>
      </c>
      <c r="C77" s="40">
        <v>145704</v>
      </c>
      <c r="D77" s="40">
        <v>0</v>
      </c>
      <c r="E77" s="73">
        <v>3.7884000000000002</v>
      </c>
      <c r="F77" s="73">
        <f t="shared" si="18"/>
        <v>0.71220000000000006</v>
      </c>
      <c r="G77" s="73">
        <v>3.7392599999999998</v>
      </c>
      <c r="H77" s="73">
        <f t="shared" si="19"/>
        <v>3.79</v>
      </c>
      <c r="I77" s="73">
        <f t="shared" si="20"/>
        <v>3.8483999999999998</v>
      </c>
      <c r="J77" s="73">
        <f t="shared" si="21"/>
        <v>2.62269</v>
      </c>
      <c r="K77" s="73">
        <v>2.89574</v>
      </c>
      <c r="L77" s="73">
        <f t="shared" si="22"/>
        <v>2.62269</v>
      </c>
      <c r="M77" s="66">
        <f t="shared" si="23"/>
        <v>1.4444711345984467</v>
      </c>
      <c r="N77" s="74">
        <f t="shared" si="24"/>
        <v>1.44</v>
      </c>
      <c r="O77" s="67">
        <v>38.68</v>
      </c>
      <c r="P77" s="68">
        <f t="shared" si="14"/>
        <v>38.68</v>
      </c>
      <c r="Q77" s="25"/>
      <c r="R77"/>
      <c r="S77" s="67">
        <v>38.68</v>
      </c>
      <c r="T77" s="67">
        <v>38.68</v>
      </c>
      <c r="U77" s="66">
        <f t="shared" si="25"/>
        <v>0</v>
      </c>
      <c r="V77" s="73" t="str">
        <f t="shared" si="26"/>
        <v>N</v>
      </c>
      <c r="W77" s="66">
        <f t="shared" si="15"/>
        <v>0</v>
      </c>
      <c r="X77" s="73" t="str">
        <f t="shared" si="27"/>
        <v>N</v>
      </c>
      <c r="Y77" s="73" t="str">
        <f t="shared" si="16"/>
        <v>N</v>
      </c>
      <c r="Z77" s="68">
        <f t="shared" si="17"/>
        <v>36.75</v>
      </c>
      <c r="AB77" s="59"/>
      <c r="AD77" s="59"/>
    </row>
    <row r="78" spans="1:30" s="58" customFormat="1" x14ac:dyDescent="0.25">
      <c r="A78" s="37" t="s">
        <v>100</v>
      </c>
      <c r="B78" s="38">
        <v>6002885</v>
      </c>
      <c r="C78" s="38">
        <v>145673</v>
      </c>
      <c r="D78" s="38">
        <v>0</v>
      </c>
      <c r="E78" s="71">
        <v>4.7934700000000001</v>
      </c>
      <c r="F78" s="71">
        <f t="shared" si="18"/>
        <v>0.71220000000000006</v>
      </c>
      <c r="G78" s="71">
        <v>3.31474</v>
      </c>
      <c r="H78" s="71">
        <f t="shared" si="19"/>
        <v>3.79</v>
      </c>
      <c r="I78" s="71">
        <f t="shared" si="20"/>
        <v>3.8483999999999998</v>
      </c>
      <c r="J78" s="71">
        <f t="shared" si="21"/>
        <v>2.3249300000000002</v>
      </c>
      <c r="K78" s="71">
        <v>3.0268199999999998</v>
      </c>
      <c r="L78" s="71">
        <f t="shared" si="22"/>
        <v>2.3249300000000002</v>
      </c>
      <c r="M78" s="60">
        <f t="shared" si="23"/>
        <v>2.0617696016654263</v>
      </c>
      <c r="N78" s="72">
        <f t="shared" si="24"/>
        <v>2.06</v>
      </c>
      <c r="O78" s="61">
        <v>38.68</v>
      </c>
      <c r="P78" s="62">
        <f t="shared" si="14"/>
        <v>38.68</v>
      </c>
      <c r="Q78" s="25"/>
      <c r="R78"/>
      <c r="S78" s="61">
        <v>38.68</v>
      </c>
      <c r="T78" s="61">
        <v>38.68</v>
      </c>
      <c r="U78" s="60">
        <f t="shared" si="25"/>
        <v>0</v>
      </c>
      <c r="V78" s="71" t="str">
        <f t="shared" si="26"/>
        <v>N</v>
      </c>
      <c r="W78" s="60">
        <f t="shared" si="15"/>
        <v>0</v>
      </c>
      <c r="X78" s="71" t="str">
        <f t="shared" si="27"/>
        <v>N</v>
      </c>
      <c r="Y78" s="71" t="str">
        <f t="shared" si="16"/>
        <v>N</v>
      </c>
      <c r="Z78" s="62">
        <f t="shared" si="17"/>
        <v>36.75</v>
      </c>
      <c r="AB78" s="59"/>
      <c r="AD78" s="59"/>
    </row>
    <row r="79" spans="1:30" s="58" customFormat="1" x14ac:dyDescent="0.25">
      <c r="A79" s="34" t="s">
        <v>101</v>
      </c>
      <c r="B79" s="36">
        <v>6000400</v>
      </c>
      <c r="C79" s="36">
        <v>145436</v>
      </c>
      <c r="D79" s="36">
        <v>0</v>
      </c>
      <c r="E79" s="2">
        <v>4.2792599999999998</v>
      </c>
      <c r="F79" s="2">
        <f t="shared" si="18"/>
        <v>0.71220000000000006</v>
      </c>
      <c r="G79" s="2">
        <v>3.4360900000000001</v>
      </c>
      <c r="H79" s="2">
        <f t="shared" si="19"/>
        <v>3.79</v>
      </c>
      <c r="I79" s="2">
        <f t="shared" si="20"/>
        <v>3.8483999999999998</v>
      </c>
      <c r="J79" s="2">
        <f t="shared" si="21"/>
        <v>2.41005</v>
      </c>
      <c r="K79" s="2">
        <v>2.9720399999999998</v>
      </c>
      <c r="L79" s="2">
        <f t="shared" si="22"/>
        <v>2.41005</v>
      </c>
      <c r="M79" s="63">
        <f t="shared" si="23"/>
        <v>1.7755897180556419</v>
      </c>
      <c r="N79" s="70">
        <f t="shared" si="24"/>
        <v>1.77</v>
      </c>
      <c r="O79" s="64">
        <v>38.68</v>
      </c>
      <c r="P79" s="65">
        <f t="shared" si="14"/>
        <v>38.68</v>
      </c>
      <c r="Q79" s="25"/>
      <c r="R79"/>
      <c r="S79" s="64">
        <v>38.68</v>
      </c>
      <c r="T79" s="64">
        <v>38.68</v>
      </c>
      <c r="U79" s="63">
        <f t="shared" si="25"/>
        <v>0</v>
      </c>
      <c r="V79" s="2" t="str">
        <f t="shared" si="26"/>
        <v>N</v>
      </c>
      <c r="W79" s="63">
        <f t="shared" si="15"/>
        <v>0</v>
      </c>
      <c r="X79" s="2" t="str">
        <f t="shared" si="27"/>
        <v>N</v>
      </c>
      <c r="Y79" s="2" t="str">
        <f t="shared" si="16"/>
        <v>N</v>
      </c>
      <c r="Z79" s="65">
        <f t="shared" si="17"/>
        <v>36.75</v>
      </c>
      <c r="AB79" s="59"/>
      <c r="AD79" s="59"/>
    </row>
    <row r="80" spans="1:30" s="58" customFormat="1" x14ac:dyDescent="0.25">
      <c r="A80" s="34" t="s">
        <v>102</v>
      </c>
      <c r="B80" s="36">
        <v>6000426</v>
      </c>
      <c r="C80" s="36">
        <v>145933</v>
      </c>
      <c r="D80" s="36">
        <v>0</v>
      </c>
      <c r="E80" s="2">
        <v>4.83521</v>
      </c>
      <c r="F80" s="2">
        <f t="shared" si="18"/>
        <v>0.71220000000000006</v>
      </c>
      <c r="G80" s="2">
        <v>3.55531</v>
      </c>
      <c r="H80" s="2">
        <f t="shared" si="19"/>
        <v>3.79</v>
      </c>
      <c r="I80" s="2">
        <f t="shared" si="20"/>
        <v>3.8483999999999998</v>
      </c>
      <c r="J80" s="2">
        <f t="shared" si="21"/>
        <v>2.4936699999999998</v>
      </c>
      <c r="K80" s="2">
        <v>2.9820500000000001</v>
      </c>
      <c r="L80" s="2">
        <f t="shared" si="22"/>
        <v>2.4936699999999998</v>
      </c>
      <c r="M80" s="63">
        <f t="shared" si="23"/>
        <v>1.9389935316220672</v>
      </c>
      <c r="N80" s="70">
        <f t="shared" si="24"/>
        <v>1.93</v>
      </c>
      <c r="O80" s="64">
        <v>38.68</v>
      </c>
      <c r="P80" s="65">
        <f t="shared" si="14"/>
        <v>38.68</v>
      </c>
      <c r="Q80" s="25"/>
      <c r="R80"/>
      <c r="S80" s="64">
        <v>38.68</v>
      </c>
      <c r="T80" s="64">
        <v>38.68</v>
      </c>
      <c r="U80" s="63">
        <f t="shared" si="25"/>
        <v>0</v>
      </c>
      <c r="V80" s="2" t="str">
        <f t="shared" si="26"/>
        <v>N</v>
      </c>
      <c r="W80" s="63">
        <f t="shared" si="15"/>
        <v>0</v>
      </c>
      <c r="X80" s="2" t="str">
        <f t="shared" si="27"/>
        <v>N</v>
      </c>
      <c r="Y80" s="2" t="str">
        <f t="shared" si="16"/>
        <v>N</v>
      </c>
      <c r="Z80" s="65">
        <f t="shared" si="17"/>
        <v>36.75</v>
      </c>
      <c r="AB80" s="59"/>
      <c r="AD80" s="59"/>
    </row>
    <row r="81" spans="1:30" s="58" customFormat="1" x14ac:dyDescent="0.25">
      <c r="A81" s="34" t="s">
        <v>103</v>
      </c>
      <c r="B81" s="36">
        <v>6008155</v>
      </c>
      <c r="C81" s="36">
        <v>146169</v>
      </c>
      <c r="D81" s="36">
        <v>0</v>
      </c>
      <c r="E81" s="2">
        <v>2.7136399999999998</v>
      </c>
      <c r="F81" s="2">
        <f t="shared" si="18"/>
        <v>0.71220000000000006</v>
      </c>
      <c r="G81" s="2">
        <v>4.7229599999999996</v>
      </c>
      <c r="H81" s="2">
        <f t="shared" si="19"/>
        <v>3.79</v>
      </c>
      <c r="I81" s="2">
        <f t="shared" si="20"/>
        <v>3.8483999999999998</v>
      </c>
      <c r="J81" s="2">
        <f t="shared" si="21"/>
        <v>3.3126500000000001</v>
      </c>
      <c r="K81" s="2">
        <v>2.9609899999999998</v>
      </c>
      <c r="L81" s="2">
        <f t="shared" si="22"/>
        <v>3.1719900000000001</v>
      </c>
      <c r="M81" s="63">
        <f t="shared" si="23"/>
        <v>0.85550080548803742</v>
      </c>
      <c r="N81" s="70">
        <f t="shared" si="24"/>
        <v>0.85</v>
      </c>
      <c r="O81" s="64">
        <v>20.37</v>
      </c>
      <c r="P81" s="65">
        <f t="shared" si="14"/>
        <v>22.290000000000003</v>
      </c>
      <c r="Q81" s="25"/>
      <c r="R81"/>
      <c r="S81" s="64">
        <v>25.77</v>
      </c>
      <c r="T81" s="64">
        <v>23.46</v>
      </c>
      <c r="U81" s="63">
        <f t="shared" si="25"/>
        <v>-8.9639115250290988E-2</v>
      </c>
      <c r="V81" s="2" t="str">
        <f t="shared" si="26"/>
        <v>Y</v>
      </c>
      <c r="W81" s="63">
        <f t="shared" si="15"/>
        <v>-0.13171355498721227</v>
      </c>
      <c r="X81" s="2" t="str">
        <f t="shared" si="27"/>
        <v>Y</v>
      </c>
      <c r="Y81" s="2" t="str">
        <f t="shared" si="16"/>
        <v>Y</v>
      </c>
      <c r="Z81" s="65">
        <f t="shared" si="17"/>
        <v>22.290000000000003</v>
      </c>
      <c r="AB81" s="59"/>
      <c r="AD81" s="59"/>
    </row>
    <row r="82" spans="1:30" s="58" customFormat="1" x14ac:dyDescent="0.25">
      <c r="A82" s="39" t="s">
        <v>104</v>
      </c>
      <c r="B82" s="40">
        <v>6001010</v>
      </c>
      <c r="C82" s="40">
        <v>145371</v>
      </c>
      <c r="D82" s="40">
        <v>0</v>
      </c>
      <c r="E82" s="73">
        <v>2.5097700000000001</v>
      </c>
      <c r="F82" s="73">
        <f t="shared" si="18"/>
        <v>0.71220000000000006</v>
      </c>
      <c r="G82" s="73">
        <v>5.1910499999999997</v>
      </c>
      <c r="H82" s="73">
        <f t="shared" si="19"/>
        <v>3.79</v>
      </c>
      <c r="I82" s="73">
        <f t="shared" si="20"/>
        <v>3.8483999999999998</v>
      </c>
      <c r="J82" s="73">
        <f t="shared" si="21"/>
        <v>3.6409600000000002</v>
      </c>
      <c r="K82" s="73">
        <v>3.19129</v>
      </c>
      <c r="L82" s="73">
        <f t="shared" si="22"/>
        <v>3.46109</v>
      </c>
      <c r="M82" s="66">
        <f t="shared" si="23"/>
        <v>0.72513861240245125</v>
      </c>
      <c r="N82" s="74">
        <f t="shared" si="24"/>
        <v>0.72</v>
      </c>
      <c r="O82" s="67">
        <v>10.5</v>
      </c>
      <c r="P82" s="68">
        <f t="shared" si="14"/>
        <v>10.5</v>
      </c>
      <c r="Q82" s="25"/>
      <c r="R82"/>
      <c r="S82" s="67">
        <v>9.75</v>
      </c>
      <c r="T82" s="67">
        <v>11.26</v>
      </c>
      <c r="U82" s="66">
        <f t="shared" si="25"/>
        <v>0.15487179487179484</v>
      </c>
      <c r="V82" s="73" t="str">
        <f t="shared" si="26"/>
        <v>N</v>
      </c>
      <c r="W82" s="66">
        <f t="shared" si="15"/>
        <v>-6.7495559502664282E-2</v>
      </c>
      <c r="X82" s="73" t="str">
        <f t="shared" si="27"/>
        <v>Y</v>
      </c>
      <c r="Y82" s="73" t="str">
        <f t="shared" si="16"/>
        <v>N</v>
      </c>
      <c r="Z82" s="68">
        <f t="shared" si="17"/>
        <v>10.7</v>
      </c>
      <c r="AB82" s="59"/>
      <c r="AD82" s="59"/>
    </row>
    <row r="83" spans="1:30" s="58" customFormat="1" x14ac:dyDescent="0.25">
      <c r="A83" s="37" t="s">
        <v>105</v>
      </c>
      <c r="B83" s="38">
        <v>6002364</v>
      </c>
      <c r="C83" s="38">
        <v>145753</v>
      </c>
      <c r="D83" s="38">
        <v>0</v>
      </c>
      <c r="E83" s="71">
        <v>2.3715600000000001</v>
      </c>
      <c r="F83" s="71">
        <f t="shared" si="18"/>
        <v>0.71220000000000006</v>
      </c>
      <c r="G83" s="71">
        <v>5.4100400000000004</v>
      </c>
      <c r="H83" s="71">
        <f t="shared" si="19"/>
        <v>3.79</v>
      </c>
      <c r="I83" s="71">
        <f t="shared" si="20"/>
        <v>3.8483999999999998</v>
      </c>
      <c r="J83" s="71">
        <f t="shared" si="21"/>
        <v>3.7945600000000002</v>
      </c>
      <c r="K83" s="71">
        <v>3.1263299999999998</v>
      </c>
      <c r="L83" s="71">
        <f t="shared" si="22"/>
        <v>3.5272700000000001</v>
      </c>
      <c r="M83" s="60">
        <f t="shared" si="23"/>
        <v>0.67235000439433334</v>
      </c>
      <c r="N83" s="72">
        <f t="shared" si="24"/>
        <v>0.67</v>
      </c>
      <c r="O83" s="61">
        <v>0</v>
      </c>
      <c r="P83" s="62">
        <f t="shared" si="14"/>
        <v>0</v>
      </c>
      <c r="Q83" s="25"/>
      <c r="R83"/>
      <c r="S83" s="61">
        <v>11.26</v>
      </c>
      <c r="T83" s="61">
        <v>11.26</v>
      </c>
      <c r="U83" s="60">
        <f t="shared" si="25"/>
        <v>0</v>
      </c>
      <c r="V83" s="71" t="str">
        <f t="shared" si="26"/>
        <v>N</v>
      </c>
      <c r="W83" s="60">
        <f t="shared" si="15"/>
        <v>-1</v>
      </c>
      <c r="X83" s="71" t="str">
        <f t="shared" si="27"/>
        <v>Y</v>
      </c>
      <c r="Y83" s="71" t="str">
        <f t="shared" si="16"/>
        <v>N</v>
      </c>
      <c r="Z83" s="62">
        <f t="shared" si="17"/>
        <v>10.7</v>
      </c>
      <c r="AB83" s="59"/>
      <c r="AD83" s="59"/>
    </row>
    <row r="84" spans="1:30" s="58" customFormat="1" x14ac:dyDescent="0.25">
      <c r="A84" s="34" t="s">
        <v>106</v>
      </c>
      <c r="B84" s="36">
        <v>6009823</v>
      </c>
      <c r="C84" s="36">
        <v>146050</v>
      </c>
      <c r="D84" s="36">
        <v>0</v>
      </c>
      <c r="E84" s="2">
        <v>2.5413899999999998</v>
      </c>
      <c r="F84" s="2">
        <f t="shared" si="18"/>
        <v>0.71220000000000006</v>
      </c>
      <c r="G84" s="2">
        <v>3.1690299999999998</v>
      </c>
      <c r="H84" s="2">
        <f t="shared" si="19"/>
        <v>3.79</v>
      </c>
      <c r="I84" s="2">
        <f t="shared" si="20"/>
        <v>3.8483999999999998</v>
      </c>
      <c r="J84" s="2">
        <f t="shared" si="21"/>
        <v>2.2227299999999999</v>
      </c>
      <c r="K84" s="2">
        <v>2.54691</v>
      </c>
      <c r="L84" s="2">
        <f t="shared" si="22"/>
        <v>2.2227299999999999</v>
      </c>
      <c r="M84" s="63">
        <f t="shared" si="23"/>
        <v>1.1433642412708696</v>
      </c>
      <c r="N84" s="70">
        <f t="shared" si="24"/>
        <v>1.1399999999999999</v>
      </c>
      <c r="O84" s="64">
        <v>37.04</v>
      </c>
      <c r="P84" s="65">
        <f t="shared" si="14"/>
        <v>37.04</v>
      </c>
      <c r="Q84" s="25"/>
      <c r="R84"/>
      <c r="S84" s="64">
        <v>33.159999999999997</v>
      </c>
      <c r="T84" s="64">
        <v>38.68</v>
      </c>
      <c r="U84" s="63">
        <f t="shared" si="25"/>
        <v>0.16646562123039818</v>
      </c>
      <c r="V84" s="2" t="str">
        <f t="shared" si="26"/>
        <v>N</v>
      </c>
      <c r="W84" s="63">
        <f t="shared" si="15"/>
        <v>-4.2399172699069301E-2</v>
      </c>
      <c r="X84" s="2" t="str">
        <f t="shared" si="27"/>
        <v>N</v>
      </c>
      <c r="Y84" s="2" t="str">
        <f t="shared" si="16"/>
        <v>N</v>
      </c>
      <c r="Z84" s="65">
        <f t="shared" si="17"/>
        <v>36.75</v>
      </c>
      <c r="AB84" s="59"/>
      <c r="AD84" s="59"/>
    </row>
    <row r="85" spans="1:30" s="58" customFormat="1" x14ac:dyDescent="0.25">
      <c r="A85" s="34" t="s">
        <v>107</v>
      </c>
      <c r="B85" s="36">
        <v>6006175</v>
      </c>
      <c r="C85" s="36">
        <v>145358</v>
      </c>
      <c r="D85" s="36">
        <v>0</v>
      </c>
      <c r="E85" s="2">
        <v>3.3205900000000002</v>
      </c>
      <c r="F85" s="2">
        <f t="shared" si="18"/>
        <v>0.71220000000000006</v>
      </c>
      <c r="G85" s="2">
        <v>5.3493500000000003</v>
      </c>
      <c r="H85" s="2">
        <f t="shared" si="19"/>
        <v>3.79</v>
      </c>
      <c r="I85" s="2">
        <f t="shared" si="20"/>
        <v>3.8483999999999998</v>
      </c>
      <c r="J85" s="2">
        <f t="shared" si="21"/>
        <v>3.7519900000000002</v>
      </c>
      <c r="K85" s="2">
        <v>3.4289100000000001</v>
      </c>
      <c r="L85" s="2">
        <f t="shared" si="22"/>
        <v>3.62276</v>
      </c>
      <c r="M85" s="63">
        <f t="shared" si="23"/>
        <v>0.91659121774558627</v>
      </c>
      <c r="N85" s="70">
        <f t="shared" si="24"/>
        <v>0.91</v>
      </c>
      <c r="O85" s="64">
        <v>25</v>
      </c>
      <c r="P85" s="65">
        <f t="shared" si="14"/>
        <v>25</v>
      </c>
      <c r="Q85" s="25"/>
      <c r="R85"/>
      <c r="S85" s="64">
        <v>24.23</v>
      </c>
      <c r="T85" s="64">
        <v>27.07</v>
      </c>
      <c r="U85" s="63">
        <f t="shared" si="25"/>
        <v>0.11721007016095748</v>
      </c>
      <c r="V85" s="2" t="str">
        <f t="shared" si="26"/>
        <v>N</v>
      </c>
      <c r="W85" s="63">
        <f t="shared" si="15"/>
        <v>-7.6468415219800523E-2</v>
      </c>
      <c r="X85" s="2" t="str">
        <f t="shared" si="27"/>
        <v>Y</v>
      </c>
      <c r="Y85" s="2" t="str">
        <f t="shared" si="16"/>
        <v>N</v>
      </c>
      <c r="Z85" s="65">
        <f t="shared" si="17"/>
        <v>25.720000000000002</v>
      </c>
      <c r="AB85" s="59"/>
      <c r="AD85" s="59"/>
    </row>
    <row r="86" spans="1:30" s="58" customFormat="1" x14ac:dyDescent="0.25">
      <c r="A86" s="34" t="s">
        <v>108</v>
      </c>
      <c r="B86" s="36">
        <v>6000517</v>
      </c>
      <c r="C86" s="36">
        <v>146023</v>
      </c>
      <c r="D86" s="36">
        <v>0</v>
      </c>
      <c r="E86" s="2">
        <v>4.5703100000000001</v>
      </c>
      <c r="F86" s="2">
        <f t="shared" si="18"/>
        <v>0.71220000000000006</v>
      </c>
      <c r="G86" s="2">
        <v>3.7117599999999999</v>
      </c>
      <c r="H86" s="2">
        <f t="shared" si="19"/>
        <v>3.79</v>
      </c>
      <c r="I86" s="2">
        <f t="shared" si="20"/>
        <v>3.8483999999999998</v>
      </c>
      <c r="J86" s="2">
        <f t="shared" si="21"/>
        <v>2.6034000000000002</v>
      </c>
      <c r="K86" s="2">
        <v>2.7953299999999999</v>
      </c>
      <c r="L86" s="2">
        <f t="shared" si="22"/>
        <v>2.6034000000000002</v>
      </c>
      <c r="M86" s="63">
        <f t="shared" si="23"/>
        <v>1.7555158638703234</v>
      </c>
      <c r="N86" s="70">
        <f t="shared" si="24"/>
        <v>1.75</v>
      </c>
      <c r="O86" s="64">
        <v>38.68</v>
      </c>
      <c r="P86" s="65">
        <f t="shared" si="14"/>
        <v>38.68</v>
      </c>
      <c r="Q86" s="25"/>
      <c r="R86"/>
      <c r="S86" s="64">
        <v>38.68</v>
      </c>
      <c r="T86" s="64">
        <v>38.68</v>
      </c>
      <c r="U86" s="63">
        <f t="shared" si="25"/>
        <v>0</v>
      </c>
      <c r="V86" s="2" t="str">
        <f t="shared" si="26"/>
        <v>N</v>
      </c>
      <c r="W86" s="63">
        <f t="shared" si="15"/>
        <v>0</v>
      </c>
      <c r="X86" s="2" t="str">
        <f t="shared" si="27"/>
        <v>N</v>
      </c>
      <c r="Y86" s="2" t="str">
        <f t="shared" si="16"/>
        <v>N</v>
      </c>
      <c r="Z86" s="65">
        <f t="shared" si="17"/>
        <v>36.75</v>
      </c>
      <c r="AB86" s="59"/>
      <c r="AD86" s="59"/>
    </row>
    <row r="87" spans="1:30" s="58" customFormat="1" x14ac:dyDescent="0.25">
      <c r="A87" s="39" t="s">
        <v>109</v>
      </c>
      <c r="B87" s="40">
        <v>6016489</v>
      </c>
      <c r="C87" s="40">
        <v>146187</v>
      </c>
      <c r="D87" s="40">
        <v>0</v>
      </c>
      <c r="E87" s="73">
        <v>4.7717700000000001</v>
      </c>
      <c r="F87" s="73">
        <f t="shared" si="18"/>
        <v>0.71220000000000006</v>
      </c>
      <c r="G87" s="73">
        <v>4.0388500000000001</v>
      </c>
      <c r="H87" s="73">
        <f t="shared" si="19"/>
        <v>3.79</v>
      </c>
      <c r="I87" s="73">
        <f t="shared" si="20"/>
        <v>3.8483999999999998</v>
      </c>
      <c r="J87" s="73">
        <f t="shared" si="21"/>
        <v>2.8328199999999999</v>
      </c>
      <c r="K87" s="73">
        <v>3.1468699999999998</v>
      </c>
      <c r="L87" s="73">
        <f t="shared" si="22"/>
        <v>2.8328199999999999</v>
      </c>
      <c r="M87" s="66">
        <f t="shared" si="23"/>
        <v>1.6844593020382517</v>
      </c>
      <c r="N87" s="74">
        <f t="shared" si="24"/>
        <v>1.68</v>
      </c>
      <c r="O87" s="67">
        <v>38.68</v>
      </c>
      <c r="P87" s="68">
        <f t="shared" si="14"/>
        <v>38.68</v>
      </c>
      <c r="Q87" s="25"/>
      <c r="R87"/>
      <c r="S87" s="67">
        <v>38.68</v>
      </c>
      <c r="T87" s="67">
        <v>38.68</v>
      </c>
      <c r="U87" s="66">
        <f t="shared" si="25"/>
        <v>0</v>
      </c>
      <c r="V87" s="73" t="str">
        <f t="shared" si="26"/>
        <v>N</v>
      </c>
      <c r="W87" s="66">
        <f t="shared" si="15"/>
        <v>0</v>
      </c>
      <c r="X87" s="73" t="str">
        <f t="shared" si="27"/>
        <v>N</v>
      </c>
      <c r="Y87" s="73" t="str">
        <f t="shared" si="16"/>
        <v>N</v>
      </c>
      <c r="Z87" s="68">
        <f t="shared" si="17"/>
        <v>36.75</v>
      </c>
      <c r="AB87" s="59"/>
      <c r="AD87" s="59"/>
    </row>
    <row r="88" spans="1:30" s="58" customFormat="1" x14ac:dyDescent="0.25">
      <c r="A88" s="37" t="s">
        <v>110</v>
      </c>
      <c r="B88" s="38">
        <v>6016729</v>
      </c>
      <c r="C88" s="38">
        <v>146170</v>
      </c>
      <c r="D88" s="38">
        <v>0</v>
      </c>
      <c r="E88" s="71">
        <v>4.1235299999999997</v>
      </c>
      <c r="F88" s="71">
        <f t="shared" si="18"/>
        <v>0.71220000000000006</v>
      </c>
      <c r="G88" s="71">
        <v>4.3279699999999997</v>
      </c>
      <c r="H88" s="71">
        <f t="shared" si="19"/>
        <v>3.79</v>
      </c>
      <c r="I88" s="71">
        <f t="shared" si="20"/>
        <v>3.8483999999999998</v>
      </c>
      <c r="J88" s="71">
        <f t="shared" si="21"/>
        <v>3.0356000000000001</v>
      </c>
      <c r="K88" s="71">
        <v>3.2073900000000002</v>
      </c>
      <c r="L88" s="71">
        <f t="shared" si="22"/>
        <v>3.0356000000000001</v>
      </c>
      <c r="M88" s="60">
        <f t="shared" si="23"/>
        <v>1.358390433522203</v>
      </c>
      <c r="N88" s="72">
        <f t="shared" si="24"/>
        <v>1.35</v>
      </c>
      <c r="O88" s="61">
        <v>38.68</v>
      </c>
      <c r="P88" s="62">
        <f t="shared" si="14"/>
        <v>38.68</v>
      </c>
      <c r="Q88" s="25"/>
      <c r="R88"/>
      <c r="S88" s="61">
        <v>38.380000000000003</v>
      </c>
      <c r="T88" s="61">
        <v>38.68</v>
      </c>
      <c r="U88" s="60">
        <f t="shared" si="25"/>
        <v>7.8165711307972164E-3</v>
      </c>
      <c r="V88" s="71" t="str">
        <f t="shared" si="26"/>
        <v>N</v>
      </c>
      <c r="W88" s="60">
        <f t="shared" si="15"/>
        <v>0</v>
      </c>
      <c r="X88" s="71" t="str">
        <f t="shared" si="27"/>
        <v>N</v>
      </c>
      <c r="Y88" s="71" t="str">
        <f t="shared" si="16"/>
        <v>N</v>
      </c>
      <c r="Z88" s="62">
        <f t="shared" si="17"/>
        <v>36.75</v>
      </c>
      <c r="AB88" s="59"/>
      <c r="AD88" s="59"/>
    </row>
    <row r="89" spans="1:30" s="58" customFormat="1" x14ac:dyDescent="0.25">
      <c r="A89" s="34" t="s">
        <v>111</v>
      </c>
      <c r="B89" s="36">
        <v>6008205</v>
      </c>
      <c r="C89" s="36" t="s">
        <v>112</v>
      </c>
      <c r="D89" s="36">
        <v>0</v>
      </c>
      <c r="E89" s="2">
        <v>2.7316199999999999</v>
      </c>
      <c r="F89" s="2">
        <f t="shared" si="18"/>
        <v>0.71220000000000006</v>
      </c>
      <c r="G89" s="2">
        <v>3.3080799999999999</v>
      </c>
      <c r="H89" s="2">
        <f t="shared" si="19"/>
        <v>3.79</v>
      </c>
      <c r="I89" s="2">
        <f t="shared" si="20"/>
        <v>3.8483999999999998</v>
      </c>
      <c r="J89" s="2">
        <f t="shared" si="21"/>
        <v>2.3202600000000002</v>
      </c>
      <c r="K89" s="2">
        <v>2.8393199999999998</v>
      </c>
      <c r="L89" s="2">
        <f t="shared" si="22"/>
        <v>2.3202600000000002</v>
      </c>
      <c r="M89" s="63">
        <f t="shared" si="23"/>
        <v>1.1772904760673371</v>
      </c>
      <c r="N89" s="70">
        <f t="shared" si="24"/>
        <v>1.17</v>
      </c>
      <c r="O89" s="64">
        <v>37.49</v>
      </c>
      <c r="P89" s="65">
        <f t="shared" si="14"/>
        <v>37.49</v>
      </c>
      <c r="Q89" s="25"/>
      <c r="R89"/>
      <c r="S89" s="64">
        <v>37.19</v>
      </c>
      <c r="T89" s="64">
        <v>37.340000000000003</v>
      </c>
      <c r="U89" s="63">
        <f t="shared" si="25"/>
        <v>4.0333422963163669E-3</v>
      </c>
      <c r="V89" s="2" t="str">
        <f t="shared" si="26"/>
        <v>N</v>
      </c>
      <c r="W89" s="63">
        <f t="shared" si="15"/>
        <v>4.0171397964648787E-3</v>
      </c>
      <c r="X89" s="2" t="str">
        <f t="shared" si="27"/>
        <v>N</v>
      </c>
      <c r="Y89" s="2" t="str">
        <f t="shared" si="16"/>
        <v>N</v>
      </c>
      <c r="Z89" s="65">
        <f t="shared" si="17"/>
        <v>35.479999999999997</v>
      </c>
      <c r="AB89" s="59"/>
      <c r="AD89" s="59"/>
    </row>
    <row r="90" spans="1:30" s="58" customFormat="1" x14ac:dyDescent="0.25">
      <c r="A90" s="34" t="s">
        <v>113</v>
      </c>
      <c r="B90" s="36">
        <v>6016273</v>
      </c>
      <c r="C90" s="36">
        <v>146125</v>
      </c>
      <c r="D90" s="36">
        <v>0</v>
      </c>
      <c r="E90" s="2">
        <v>4.11172</v>
      </c>
      <c r="F90" s="2">
        <f t="shared" si="18"/>
        <v>0.71220000000000006</v>
      </c>
      <c r="G90" s="2">
        <v>4.0629400000000002</v>
      </c>
      <c r="H90" s="2">
        <f t="shared" si="19"/>
        <v>3.79</v>
      </c>
      <c r="I90" s="2">
        <f t="shared" si="20"/>
        <v>3.8483999999999998</v>
      </c>
      <c r="J90" s="2">
        <f t="shared" si="21"/>
        <v>2.84971</v>
      </c>
      <c r="K90" s="2">
        <v>3.2622399999999998</v>
      </c>
      <c r="L90" s="2">
        <f t="shared" si="22"/>
        <v>2.84971</v>
      </c>
      <c r="M90" s="63">
        <f t="shared" si="23"/>
        <v>1.4428555888143004</v>
      </c>
      <c r="N90" s="70">
        <f t="shared" si="24"/>
        <v>1.44</v>
      </c>
      <c r="O90" s="64">
        <v>38.68</v>
      </c>
      <c r="P90" s="65">
        <f t="shared" si="14"/>
        <v>38.68</v>
      </c>
      <c r="Q90" s="25"/>
      <c r="R90"/>
      <c r="S90" s="64">
        <v>38.68</v>
      </c>
      <c r="T90" s="64">
        <v>38.68</v>
      </c>
      <c r="U90" s="63">
        <f t="shared" si="25"/>
        <v>0</v>
      </c>
      <c r="V90" s="2" t="str">
        <f t="shared" si="26"/>
        <v>N</v>
      </c>
      <c r="W90" s="63">
        <f t="shared" si="15"/>
        <v>0</v>
      </c>
      <c r="X90" s="2" t="str">
        <f t="shared" si="27"/>
        <v>N</v>
      </c>
      <c r="Y90" s="2" t="str">
        <f t="shared" si="16"/>
        <v>N</v>
      </c>
      <c r="Z90" s="65">
        <f t="shared" si="17"/>
        <v>36.75</v>
      </c>
      <c r="AB90" s="59"/>
      <c r="AD90" s="59"/>
    </row>
    <row r="91" spans="1:30" s="58" customFormat="1" x14ac:dyDescent="0.25">
      <c r="A91" s="34" t="s">
        <v>114</v>
      </c>
      <c r="B91" s="36">
        <v>6006662</v>
      </c>
      <c r="C91" s="36">
        <v>145634</v>
      </c>
      <c r="D91" s="36">
        <v>0</v>
      </c>
      <c r="E91" s="2">
        <v>3.13828</v>
      </c>
      <c r="F91" s="2">
        <f t="shared" si="18"/>
        <v>0.71220000000000006</v>
      </c>
      <c r="G91" s="2">
        <v>4.8760899999999996</v>
      </c>
      <c r="H91" s="2">
        <f t="shared" si="19"/>
        <v>3.79</v>
      </c>
      <c r="I91" s="2">
        <f t="shared" si="20"/>
        <v>3.8483999999999998</v>
      </c>
      <c r="J91" s="2">
        <f t="shared" si="21"/>
        <v>3.4200499999999998</v>
      </c>
      <c r="K91" s="2">
        <v>3.6587900000000002</v>
      </c>
      <c r="L91" s="2">
        <f t="shared" si="22"/>
        <v>3.4200499999999998</v>
      </c>
      <c r="M91" s="63">
        <f t="shared" si="23"/>
        <v>0.91761231560942091</v>
      </c>
      <c r="N91" s="70">
        <f t="shared" si="24"/>
        <v>0.91</v>
      </c>
      <c r="O91" s="64">
        <v>25</v>
      </c>
      <c r="P91" s="65">
        <f t="shared" si="14"/>
        <v>25</v>
      </c>
      <c r="Q91" s="25"/>
      <c r="R91"/>
      <c r="S91" s="64">
        <v>18.059999999999999</v>
      </c>
      <c r="T91" s="64">
        <v>23.46</v>
      </c>
      <c r="U91" s="63">
        <f t="shared" si="25"/>
        <v>0.29900332225913634</v>
      </c>
      <c r="V91" s="2" t="str">
        <f t="shared" si="26"/>
        <v>N</v>
      </c>
      <c r="W91" s="63">
        <f t="shared" si="15"/>
        <v>6.5643648763853327E-2</v>
      </c>
      <c r="X91" s="2" t="str">
        <f t="shared" si="27"/>
        <v>N</v>
      </c>
      <c r="Y91" s="2" t="str">
        <f t="shared" si="16"/>
        <v>N</v>
      </c>
      <c r="Z91" s="65">
        <f t="shared" si="17"/>
        <v>22.290000000000003</v>
      </c>
      <c r="AB91" s="59"/>
      <c r="AD91" s="59"/>
    </row>
    <row r="92" spans="1:30" s="58" customFormat="1" x14ac:dyDescent="0.25">
      <c r="A92" s="39" t="s">
        <v>115</v>
      </c>
      <c r="B92" s="40">
        <v>6003834</v>
      </c>
      <c r="C92" s="40">
        <v>145479</v>
      </c>
      <c r="D92" s="40">
        <v>0</v>
      </c>
      <c r="E92" s="73">
        <v>2.51267</v>
      </c>
      <c r="F92" s="73">
        <f t="shared" si="18"/>
        <v>0.71220000000000006</v>
      </c>
      <c r="G92" s="73">
        <v>4.8331499999999998</v>
      </c>
      <c r="H92" s="73">
        <f t="shared" si="19"/>
        <v>3.79</v>
      </c>
      <c r="I92" s="73">
        <f t="shared" si="20"/>
        <v>3.8483999999999998</v>
      </c>
      <c r="J92" s="73">
        <f t="shared" si="21"/>
        <v>3.3899300000000001</v>
      </c>
      <c r="K92" s="73">
        <v>3.3288899999999999</v>
      </c>
      <c r="L92" s="73">
        <f t="shared" si="22"/>
        <v>3.36551</v>
      </c>
      <c r="M92" s="66">
        <f t="shared" si="23"/>
        <v>0.7465941268931009</v>
      </c>
      <c r="N92" s="74">
        <f t="shared" si="24"/>
        <v>0.74</v>
      </c>
      <c r="O92" s="67">
        <v>12.01</v>
      </c>
      <c r="P92" s="68">
        <f t="shared" si="14"/>
        <v>12.01</v>
      </c>
      <c r="Q92" s="25"/>
      <c r="R92"/>
      <c r="S92" s="67">
        <v>11.26</v>
      </c>
      <c r="T92" s="67">
        <v>15.02</v>
      </c>
      <c r="U92" s="66">
        <f t="shared" si="25"/>
        <v>0.3339253996447602</v>
      </c>
      <c r="V92" s="73" t="str">
        <f t="shared" si="26"/>
        <v>N</v>
      </c>
      <c r="W92" s="66">
        <f t="shared" si="15"/>
        <v>-0.20039946737683087</v>
      </c>
      <c r="X92" s="73" t="str">
        <f t="shared" si="27"/>
        <v>Y</v>
      </c>
      <c r="Y92" s="73" t="str">
        <f t="shared" si="16"/>
        <v>N</v>
      </c>
      <c r="Z92" s="68">
        <f t="shared" si="17"/>
        <v>14.27</v>
      </c>
      <c r="AB92" s="59"/>
      <c r="AD92" s="59"/>
    </row>
    <row r="93" spans="1:30" s="58" customFormat="1" x14ac:dyDescent="0.25">
      <c r="A93" s="37" t="s">
        <v>116</v>
      </c>
      <c r="B93" s="38">
        <v>6007181</v>
      </c>
      <c r="C93" s="38">
        <v>145136</v>
      </c>
      <c r="D93" s="38">
        <v>0</v>
      </c>
      <c r="E93" s="71">
        <v>2.88835</v>
      </c>
      <c r="F93" s="71">
        <f t="shared" si="18"/>
        <v>0.71220000000000006</v>
      </c>
      <c r="G93" s="71">
        <v>5.4744299999999999</v>
      </c>
      <c r="H93" s="71">
        <f t="shared" si="19"/>
        <v>3.79</v>
      </c>
      <c r="I93" s="71">
        <f t="shared" si="20"/>
        <v>3.8483999999999998</v>
      </c>
      <c r="J93" s="71">
        <f t="shared" si="21"/>
        <v>3.8397199999999998</v>
      </c>
      <c r="K93" s="71">
        <v>3.4065699999999999</v>
      </c>
      <c r="L93" s="71">
        <f t="shared" si="22"/>
        <v>3.6664599999999998</v>
      </c>
      <c r="M93" s="60">
        <f t="shared" si="23"/>
        <v>0.78777622011422466</v>
      </c>
      <c r="N93" s="72">
        <f t="shared" si="24"/>
        <v>0.78</v>
      </c>
      <c r="O93" s="61">
        <v>15.02</v>
      </c>
      <c r="P93" s="62">
        <f t="shared" si="14"/>
        <v>15.02</v>
      </c>
      <c r="Q93" s="25"/>
      <c r="R93"/>
      <c r="S93" s="61">
        <v>12.76</v>
      </c>
      <c r="T93" s="61">
        <v>13.51</v>
      </c>
      <c r="U93" s="60">
        <f t="shared" si="25"/>
        <v>5.8777429467084641E-2</v>
      </c>
      <c r="V93" s="71" t="str">
        <f t="shared" si="26"/>
        <v>N</v>
      </c>
      <c r="W93" s="60">
        <f t="shared" si="15"/>
        <v>0.11176905995558845</v>
      </c>
      <c r="X93" s="71" t="str">
        <f t="shared" si="27"/>
        <v>N</v>
      </c>
      <c r="Y93" s="71" t="str">
        <f t="shared" si="16"/>
        <v>N</v>
      </c>
      <c r="Z93" s="62">
        <f t="shared" si="17"/>
        <v>12.84</v>
      </c>
      <c r="AB93" s="59"/>
      <c r="AD93" s="59"/>
    </row>
    <row r="94" spans="1:30" s="58" customFormat="1" x14ac:dyDescent="0.25">
      <c r="A94" s="34" t="s">
        <v>117</v>
      </c>
      <c r="B94" s="36">
        <v>6002067</v>
      </c>
      <c r="C94" s="36">
        <v>145834</v>
      </c>
      <c r="D94" s="36">
        <v>0</v>
      </c>
      <c r="E94" s="2">
        <v>2.34301</v>
      </c>
      <c r="F94" s="2">
        <f t="shared" si="18"/>
        <v>0.71220000000000006</v>
      </c>
      <c r="G94" s="2">
        <v>3.5793499999999998</v>
      </c>
      <c r="H94" s="2">
        <f t="shared" si="19"/>
        <v>3.79</v>
      </c>
      <c r="I94" s="2">
        <f t="shared" si="20"/>
        <v>3.8483999999999998</v>
      </c>
      <c r="J94" s="2">
        <f t="shared" si="21"/>
        <v>2.5105300000000002</v>
      </c>
      <c r="K94" s="2">
        <v>2.67774</v>
      </c>
      <c r="L94" s="2">
        <f t="shared" si="22"/>
        <v>2.5105300000000002</v>
      </c>
      <c r="M94" s="63">
        <f t="shared" si="23"/>
        <v>0.93327305389698589</v>
      </c>
      <c r="N94" s="70">
        <f t="shared" si="24"/>
        <v>0.93</v>
      </c>
      <c r="O94" s="64">
        <v>26.42</v>
      </c>
      <c r="P94" s="65">
        <f t="shared" si="14"/>
        <v>26.42</v>
      </c>
      <c r="Q94" s="25"/>
      <c r="R94"/>
      <c r="S94" s="64">
        <v>20.37</v>
      </c>
      <c r="T94" s="64">
        <v>27.72</v>
      </c>
      <c r="U94" s="63">
        <f t="shared" si="25"/>
        <v>0.36082474226804112</v>
      </c>
      <c r="V94" s="2" t="str">
        <f t="shared" si="26"/>
        <v>N</v>
      </c>
      <c r="W94" s="63">
        <f t="shared" si="15"/>
        <v>-4.6897546897546799E-2</v>
      </c>
      <c r="X94" s="2" t="str">
        <f t="shared" si="27"/>
        <v>N</v>
      </c>
      <c r="Y94" s="2" t="str">
        <f t="shared" si="16"/>
        <v>N</v>
      </c>
      <c r="Z94" s="65">
        <f t="shared" si="17"/>
        <v>26.34</v>
      </c>
      <c r="AB94" s="59"/>
      <c r="AD94" s="59"/>
    </row>
    <row r="95" spans="1:30" s="58" customFormat="1" x14ac:dyDescent="0.25">
      <c r="A95" s="34" t="s">
        <v>118</v>
      </c>
      <c r="B95" s="36">
        <v>6001317</v>
      </c>
      <c r="C95" s="36">
        <v>145581</v>
      </c>
      <c r="D95" s="36">
        <v>0</v>
      </c>
      <c r="E95" s="2">
        <v>3.1850100000000001</v>
      </c>
      <c r="F95" s="2">
        <f t="shared" si="18"/>
        <v>0.71220000000000006</v>
      </c>
      <c r="G95" s="2">
        <v>4.3303700000000003</v>
      </c>
      <c r="H95" s="2">
        <f t="shared" si="19"/>
        <v>3.79</v>
      </c>
      <c r="I95" s="2">
        <f t="shared" si="20"/>
        <v>3.8483999999999998</v>
      </c>
      <c r="J95" s="2">
        <f t="shared" si="21"/>
        <v>3.03729</v>
      </c>
      <c r="K95" s="2">
        <v>3.28417</v>
      </c>
      <c r="L95" s="2">
        <f t="shared" si="22"/>
        <v>3.03729</v>
      </c>
      <c r="M95" s="63">
        <f t="shared" si="23"/>
        <v>1.0486354612170719</v>
      </c>
      <c r="N95" s="70">
        <f t="shared" si="24"/>
        <v>1.04</v>
      </c>
      <c r="O95" s="64">
        <v>33.159999999999997</v>
      </c>
      <c r="P95" s="65">
        <f t="shared" si="14"/>
        <v>33.159999999999997</v>
      </c>
      <c r="Q95" s="25"/>
      <c r="R95"/>
      <c r="S95" s="64">
        <v>32.07</v>
      </c>
      <c r="T95" s="64">
        <v>32.619999999999997</v>
      </c>
      <c r="U95" s="63">
        <f t="shared" si="25"/>
        <v>1.7149984409104993E-2</v>
      </c>
      <c r="V95" s="2" t="str">
        <f t="shared" si="26"/>
        <v>N</v>
      </c>
      <c r="W95" s="63">
        <f t="shared" si="15"/>
        <v>1.6554261189454297E-2</v>
      </c>
      <c r="X95" s="2" t="str">
        <f t="shared" si="27"/>
        <v>N</v>
      </c>
      <c r="Y95" s="2" t="str">
        <f t="shared" si="16"/>
        <v>N</v>
      </c>
      <c r="Z95" s="65">
        <f t="shared" si="17"/>
        <v>30.990000000000002</v>
      </c>
      <c r="AB95" s="59"/>
      <c r="AD95" s="59"/>
    </row>
    <row r="96" spans="1:30" s="58" customFormat="1" x14ac:dyDescent="0.25">
      <c r="A96" s="34" t="s">
        <v>119</v>
      </c>
      <c r="B96" s="36">
        <v>6007322</v>
      </c>
      <c r="C96" s="36">
        <v>145734</v>
      </c>
      <c r="D96" s="36">
        <v>0</v>
      </c>
      <c r="E96" s="2">
        <v>3.91974</v>
      </c>
      <c r="F96" s="2">
        <f t="shared" si="18"/>
        <v>0.71220000000000006</v>
      </c>
      <c r="G96" s="2">
        <v>5.1438100000000002</v>
      </c>
      <c r="H96" s="2">
        <f t="shared" si="19"/>
        <v>3.79</v>
      </c>
      <c r="I96" s="2">
        <f t="shared" si="20"/>
        <v>3.8483999999999998</v>
      </c>
      <c r="J96" s="2">
        <f t="shared" si="21"/>
        <v>3.6078299999999999</v>
      </c>
      <c r="K96" s="2">
        <v>3.4280499999999998</v>
      </c>
      <c r="L96" s="2">
        <f t="shared" si="22"/>
        <v>3.53592</v>
      </c>
      <c r="M96" s="63">
        <f t="shared" si="23"/>
        <v>1.1085488359465145</v>
      </c>
      <c r="N96" s="70">
        <f t="shared" si="24"/>
        <v>1.1000000000000001</v>
      </c>
      <c r="O96" s="64">
        <v>36.44</v>
      </c>
      <c r="P96" s="65">
        <f t="shared" si="14"/>
        <v>36.44</v>
      </c>
      <c r="Q96" s="25"/>
      <c r="R96"/>
      <c r="S96" s="64">
        <v>29.03</v>
      </c>
      <c r="T96" s="64">
        <v>36.74</v>
      </c>
      <c r="U96" s="63">
        <f t="shared" si="25"/>
        <v>0.26558732345849123</v>
      </c>
      <c r="V96" s="2" t="str">
        <f t="shared" si="26"/>
        <v>N</v>
      </c>
      <c r="W96" s="63">
        <f t="shared" si="15"/>
        <v>-8.165487207403491E-3</v>
      </c>
      <c r="X96" s="2" t="str">
        <f t="shared" si="27"/>
        <v>N</v>
      </c>
      <c r="Y96" s="2" t="str">
        <f t="shared" si="16"/>
        <v>N</v>
      </c>
      <c r="Z96" s="65">
        <f t="shared" si="17"/>
        <v>34.909999999999997</v>
      </c>
      <c r="AB96" s="59"/>
      <c r="AD96" s="59"/>
    </row>
    <row r="97" spans="1:30" s="58" customFormat="1" x14ac:dyDescent="0.25">
      <c r="A97" s="39" t="s">
        <v>120</v>
      </c>
      <c r="B97" s="40">
        <v>6014344</v>
      </c>
      <c r="C97" s="40">
        <v>145868</v>
      </c>
      <c r="D97" s="40">
        <v>0</v>
      </c>
      <c r="E97" s="73">
        <v>3.1746599999999998</v>
      </c>
      <c r="F97" s="73">
        <f t="shared" si="18"/>
        <v>0.71220000000000006</v>
      </c>
      <c r="G97" s="73">
        <v>4.8127000000000004</v>
      </c>
      <c r="H97" s="73">
        <f t="shared" si="19"/>
        <v>3.79</v>
      </c>
      <c r="I97" s="73">
        <f t="shared" si="20"/>
        <v>3.8483999999999998</v>
      </c>
      <c r="J97" s="73">
        <f t="shared" si="21"/>
        <v>3.3755899999999999</v>
      </c>
      <c r="K97" s="73">
        <v>3.4731900000000002</v>
      </c>
      <c r="L97" s="73">
        <f t="shared" si="22"/>
        <v>3.3755899999999999</v>
      </c>
      <c r="M97" s="66">
        <f t="shared" si="23"/>
        <v>0.94047559093373301</v>
      </c>
      <c r="N97" s="74">
        <f t="shared" si="24"/>
        <v>0.94</v>
      </c>
      <c r="O97" s="67">
        <v>27.07</v>
      </c>
      <c r="P97" s="68">
        <f t="shared" si="14"/>
        <v>27.07</v>
      </c>
      <c r="Q97" s="25"/>
      <c r="R97"/>
      <c r="S97" s="67">
        <v>21.15</v>
      </c>
      <c r="T97" s="67">
        <v>28.38</v>
      </c>
      <c r="U97" s="66">
        <f t="shared" si="25"/>
        <v>0.34184397163120572</v>
      </c>
      <c r="V97" s="73" t="str">
        <f t="shared" si="26"/>
        <v>N</v>
      </c>
      <c r="W97" s="66">
        <f t="shared" si="15"/>
        <v>-4.6159267089499606E-2</v>
      </c>
      <c r="X97" s="73" t="str">
        <f t="shared" si="27"/>
        <v>N</v>
      </c>
      <c r="Y97" s="73" t="str">
        <f t="shared" si="16"/>
        <v>N</v>
      </c>
      <c r="Z97" s="68">
        <f t="shared" si="17"/>
        <v>26.970000000000002</v>
      </c>
      <c r="AB97" s="59"/>
      <c r="AD97" s="59"/>
    </row>
    <row r="98" spans="1:30" s="58" customFormat="1" x14ac:dyDescent="0.25">
      <c r="A98" s="37" t="s">
        <v>121</v>
      </c>
      <c r="B98" s="38">
        <v>6012827</v>
      </c>
      <c r="C98" s="38">
        <v>145699</v>
      </c>
      <c r="D98" s="38">
        <v>0</v>
      </c>
      <c r="E98" s="71">
        <v>3.81751</v>
      </c>
      <c r="F98" s="71">
        <f t="shared" si="18"/>
        <v>0.71220000000000006</v>
      </c>
      <c r="G98" s="71">
        <v>4.77102</v>
      </c>
      <c r="H98" s="71">
        <f t="shared" si="19"/>
        <v>3.79</v>
      </c>
      <c r="I98" s="71">
        <f t="shared" si="20"/>
        <v>3.8483999999999998</v>
      </c>
      <c r="J98" s="71">
        <f t="shared" si="21"/>
        <v>3.3463599999999998</v>
      </c>
      <c r="K98" s="71">
        <v>3.1803900000000001</v>
      </c>
      <c r="L98" s="71">
        <f t="shared" si="22"/>
        <v>3.2799700000000001</v>
      </c>
      <c r="M98" s="60">
        <f t="shared" si="23"/>
        <v>1.1638856452955362</v>
      </c>
      <c r="N98" s="72">
        <f t="shared" si="24"/>
        <v>1.1599999999999999</v>
      </c>
      <c r="O98" s="61">
        <v>37.340000000000003</v>
      </c>
      <c r="P98" s="62">
        <f t="shared" si="14"/>
        <v>37.340000000000003</v>
      </c>
      <c r="Q98" s="25"/>
      <c r="R98"/>
      <c r="S98" s="61">
        <v>32.619999999999997</v>
      </c>
      <c r="T98" s="61">
        <v>37.19</v>
      </c>
      <c r="U98" s="60">
        <f t="shared" si="25"/>
        <v>0.14009809932556716</v>
      </c>
      <c r="V98" s="71" t="str">
        <f t="shared" si="26"/>
        <v>N</v>
      </c>
      <c r="W98" s="60">
        <f t="shared" si="15"/>
        <v>4.0333422963163669E-3</v>
      </c>
      <c r="X98" s="71" t="str">
        <f t="shared" si="27"/>
        <v>N</v>
      </c>
      <c r="Y98" s="71" t="str">
        <f t="shared" si="16"/>
        <v>N</v>
      </c>
      <c r="Z98" s="62">
        <f t="shared" si="17"/>
        <v>35.339999999999996</v>
      </c>
      <c r="AB98" s="59"/>
      <c r="AD98" s="59"/>
    </row>
    <row r="99" spans="1:30" s="58" customFormat="1" x14ac:dyDescent="0.25">
      <c r="A99" s="34" t="s">
        <v>122</v>
      </c>
      <c r="B99" s="36">
        <v>6009096</v>
      </c>
      <c r="C99" s="36">
        <v>145667</v>
      </c>
      <c r="D99" s="36">
        <v>0</v>
      </c>
      <c r="E99" s="2">
        <v>3.66859</v>
      </c>
      <c r="F99" s="2">
        <f t="shared" si="18"/>
        <v>0.71220000000000006</v>
      </c>
      <c r="G99" s="2">
        <v>4.5163399999999996</v>
      </c>
      <c r="H99" s="2">
        <f t="shared" si="19"/>
        <v>3.79</v>
      </c>
      <c r="I99" s="2">
        <f t="shared" si="20"/>
        <v>3.8483999999999998</v>
      </c>
      <c r="J99" s="2">
        <f t="shared" si="21"/>
        <v>3.1677300000000002</v>
      </c>
      <c r="K99" s="2">
        <v>3.4477899999999999</v>
      </c>
      <c r="L99" s="2">
        <f t="shared" si="22"/>
        <v>3.1677300000000002</v>
      </c>
      <c r="M99" s="63">
        <f t="shared" si="23"/>
        <v>1.1581132230335287</v>
      </c>
      <c r="N99" s="70">
        <f t="shared" si="24"/>
        <v>1.1499999999999999</v>
      </c>
      <c r="O99" s="64">
        <v>37.19</v>
      </c>
      <c r="P99" s="65">
        <f t="shared" si="14"/>
        <v>37.19</v>
      </c>
      <c r="Q99" s="25"/>
      <c r="R99"/>
      <c r="S99" s="64">
        <v>32.07</v>
      </c>
      <c r="T99" s="64">
        <v>37.78</v>
      </c>
      <c r="U99" s="63">
        <f t="shared" si="25"/>
        <v>0.17804801995634553</v>
      </c>
      <c r="V99" s="2" t="str">
        <f t="shared" si="26"/>
        <v>N</v>
      </c>
      <c r="W99" s="63">
        <f t="shared" si="15"/>
        <v>-1.5616728427739635E-2</v>
      </c>
      <c r="X99" s="2" t="str">
        <f t="shared" si="27"/>
        <v>N</v>
      </c>
      <c r="Y99" s="2" t="str">
        <f t="shared" si="16"/>
        <v>N</v>
      </c>
      <c r="Z99" s="65">
        <f t="shared" si="17"/>
        <v>35.9</v>
      </c>
      <c r="AB99" s="59"/>
      <c r="AD99" s="59"/>
    </row>
    <row r="100" spans="1:30" s="58" customFormat="1" x14ac:dyDescent="0.25">
      <c r="A100" s="34" t="s">
        <v>123</v>
      </c>
      <c r="B100" s="36">
        <v>6011340</v>
      </c>
      <c r="C100" s="36">
        <v>145601</v>
      </c>
      <c r="D100" s="36">
        <v>0</v>
      </c>
      <c r="E100" s="2">
        <v>2.53905</v>
      </c>
      <c r="F100" s="2">
        <f t="shared" si="18"/>
        <v>0.71220000000000006</v>
      </c>
      <c r="G100" s="2">
        <v>3.7979699999999998</v>
      </c>
      <c r="H100" s="2">
        <f t="shared" si="19"/>
        <v>3.79</v>
      </c>
      <c r="I100" s="2">
        <f t="shared" si="20"/>
        <v>3.8483999999999998</v>
      </c>
      <c r="J100" s="2">
        <f t="shared" si="21"/>
        <v>2.6638700000000002</v>
      </c>
      <c r="K100" s="2">
        <v>3.0975700000000002</v>
      </c>
      <c r="L100" s="2">
        <f t="shared" si="22"/>
        <v>2.6638700000000002</v>
      </c>
      <c r="M100" s="63">
        <f t="shared" si="23"/>
        <v>0.95314335909785386</v>
      </c>
      <c r="N100" s="70">
        <f t="shared" si="24"/>
        <v>0.95</v>
      </c>
      <c r="O100" s="64">
        <v>27.72</v>
      </c>
      <c r="P100" s="65">
        <f t="shared" si="14"/>
        <v>27.72</v>
      </c>
      <c r="Q100" s="25"/>
      <c r="R100"/>
      <c r="S100" s="64">
        <v>28.38</v>
      </c>
      <c r="T100" s="64">
        <v>29.03</v>
      </c>
      <c r="U100" s="63">
        <f t="shared" si="25"/>
        <v>2.2903453136011352E-2</v>
      </c>
      <c r="V100" s="2" t="str">
        <f t="shared" si="26"/>
        <v>N</v>
      </c>
      <c r="W100" s="63">
        <f t="shared" si="15"/>
        <v>-4.5125732001377962E-2</v>
      </c>
      <c r="X100" s="2" t="str">
        <f t="shared" si="27"/>
        <v>N</v>
      </c>
      <c r="Y100" s="2" t="str">
        <f t="shared" si="16"/>
        <v>N</v>
      </c>
      <c r="Z100" s="65">
        <f t="shared" si="17"/>
        <v>27.580000000000002</v>
      </c>
      <c r="AB100" s="59"/>
      <c r="AD100" s="59"/>
    </row>
    <row r="101" spans="1:30" s="58" customFormat="1" x14ac:dyDescent="0.25">
      <c r="A101" s="34" t="s">
        <v>124</v>
      </c>
      <c r="B101" s="36">
        <v>6016810</v>
      </c>
      <c r="C101" s="36">
        <v>146181</v>
      </c>
      <c r="D101" s="36">
        <v>0</v>
      </c>
      <c r="E101" s="2">
        <v>5.0999499999999998</v>
      </c>
      <c r="F101" s="2">
        <f t="shared" si="18"/>
        <v>0.71220000000000006</v>
      </c>
      <c r="G101" s="2">
        <v>5.0661199999999997</v>
      </c>
      <c r="H101" s="2">
        <f t="shared" si="19"/>
        <v>3.79</v>
      </c>
      <c r="I101" s="2">
        <f t="shared" si="20"/>
        <v>3.8483999999999998</v>
      </c>
      <c r="J101" s="2">
        <f t="shared" si="21"/>
        <v>3.5533399999999999</v>
      </c>
      <c r="K101" s="2">
        <v>3.70973</v>
      </c>
      <c r="L101" s="2">
        <f t="shared" si="22"/>
        <v>3.5533399999999999</v>
      </c>
      <c r="M101" s="63">
        <f t="shared" si="23"/>
        <v>1.4352552809469401</v>
      </c>
      <c r="N101" s="70">
        <f t="shared" si="24"/>
        <v>1.43</v>
      </c>
      <c r="O101" s="64">
        <v>38.68</v>
      </c>
      <c r="P101" s="65">
        <f t="shared" si="14"/>
        <v>38.68</v>
      </c>
      <c r="Q101" s="25"/>
      <c r="R101"/>
      <c r="S101" s="64">
        <v>37.630000000000003</v>
      </c>
      <c r="T101" s="64">
        <v>38.68</v>
      </c>
      <c r="U101" s="63">
        <f t="shared" si="25"/>
        <v>2.7903268668615391E-2</v>
      </c>
      <c r="V101" s="2" t="str">
        <f t="shared" si="26"/>
        <v>N</v>
      </c>
      <c r="W101" s="63">
        <f t="shared" si="15"/>
        <v>0</v>
      </c>
      <c r="X101" s="2" t="str">
        <f t="shared" si="27"/>
        <v>N</v>
      </c>
      <c r="Y101" s="2" t="str">
        <f t="shared" si="16"/>
        <v>N</v>
      </c>
      <c r="Z101" s="65">
        <f t="shared" si="17"/>
        <v>36.75</v>
      </c>
      <c r="AB101" s="59"/>
      <c r="AD101" s="59"/>
    </row>
    <row r="102" spans="1:30" s="58" customFormat="1" x14ac:dyDescent="0.25">
      <c r="A102" s="39" t="s">
        <v>125</v>
      </c>
      <c r="B102" s="40">
        <v>6000657</v>
      </c>
      <c r="C102" s="40">
        <v>145796</v>
      </c>
      <c r="D102" s="40">
        <v>0</v>
      </c>
      <c r="E102" s="73">
        <v>2.18249</v>
      </c>
      <c r="F102" s="73">
        <f t="shared" si="18"/>
        <v>0.71220000000000006</v>
      </c>
      <c r="G102" s="73">
        <v>4.7785500000000001</v>
      </c>
      <c r="H102" s="73">
        <f t="shared" si="19"/>
        <v>3.79</v>
      </c>
      <c r="I102" s="73">
        <f t="shared" si="20"/>
        <v>3.8483999999999998</v>
      </c>
      <c r="J102" s="73">
        <f t="shared" si="21"/>
        <v>3.3516400000000002</v>
      </c>
      <c r="K102" s="73">
        <v>3.4765899999999998</v>
      </c>
      <c r="L102" s="73">
        <f t="shared" si="22"/>
        <v>3.3516400000000002</v>
      </c>
      <c r="M102" s="66">
        <f t="shared" si="23"/>
        <v>0.65117077013044355</v>
      </c>
      <c r="N102" s="74">
        <f t="shared" si="24"/>
        <v>0.65</v>
      </c>
      <c r="O102" s="67">
        <v>0</v>
      </c>
      <c r="P102" s="68">
        <f t="shared" si="14"/>
        <v>0</v>
      </c>
      <c r="Q102" s="25"/>
      <c r="R102"/>
      <c r="S102" s="67">
        <v>0</v>
      </c>
      <c r="T102" s="67">
        <v>0</v>
      </c>
      <c r="U102" s="66">
        <f t="shared" si="25"/>
        <v>0</v>
      </c>
      <c r="V102" s="73" t="str">
        <f t="shared" si="26"/>
        <v>N</v>
      </c>
      <c r="W102" s="66">
        <f t="shared" si="15"/>
        <v>0</v>
      </c>
      <c r="X102" s="73" t="str">
        <f t="shared" si="27"/>
        <v>N</v>
      </c>
      <c r="Y102" s="73" t="str">
        <f t="shared" si="16"/>
        <v>N</v>
      </c>
      <c r="Z102" s="68">
        <f t="shared" si="17"/>
        <v>0</v>
      </c>
      <c r="AB102" s="59"/>
      <c r="AD102" s="59"/>
    </row>
    <row r="103" spans="1:30" s="58" customFormat="1" x14ac:dyDescent="0.25">
      <c r="A103" s="37" t="s">
        <v>126</v>
      </c>
      <c r="B103" s="38">
        <v>6000731</v>
      </c>
      <c r="C103" s="38">
        <v>146051</v>
      </c>
      <c r="D103" s="38">
        <v>0</v>
      </c>
      <c r="E103" s="71">
        <v>3.3006099999999998</v>
      </c>
      <c r="F103" s="71">
        <f t="shared" si="18"/>
        <v>0.71220000000000006</v>
      </c>
      <c r="G103" s="71">
        <v>3.76552</v>
      </c>
      <c r="H103" s="71">
        <f t="shared" si="19"/>
        <v>3.79</v>
      </c>
      <c r="I103" s="71">
        <f t="shared" si="20"/>
        <v>3.8483999999999998</v>
      </c>
      <c r="J103" s="71">
        <f t="shared" si="21"/>
        <v>2.6411099999999998</v>
      </c>
      <c r="K103" s="71">
        <v>2.7422</v>
      </c>
      <c r="L103" s="71">
        <f t="shared" si="22"/>
        <v>2.6411099999999998</v>
      </c>
      <c r="M103" s="60">
        <f t="shared" si="23"/>
        <v>1.2497056161992495</v>
      </c>
      <c r="N103" s="72">
        <f t="shared" si="24"/>
        <v>1.24</v>
      </c>
      <c r="O103" s="61">
        <v>38.53</v>
      </c>
      <c r="P103" s="62">
        <f t="shared" si="14"/>
        <v>38.53</v>
      </c>
      <c r="Q103" s="25"/>
      <c r="R103"/>
      <c r="S103" s="61">
        <v>26.42</v>
      </c>
      <c r="T103" s="61">
        <v>32.619999999999997</v>
      </c>
      <c r="U103" s="60">
        <f t="shared" si="25"/>
        <v>0.23467070401211185</v>
      </c>
      <c r="V103" s="71" t="str">
        <f t="shared" si="26"/>
        <v>N</v>
      </c>
      <c r="W103" s="60">
        <f t="shared" si="15"/>
        <v>0.18117719190680576</v>
      </c>
      <c r="X103" s="71" t="str">
        <f t="shared" si="27"/>
        <v>N</v>
      </c>
      <c r="Y103" s="71" t="str">
        <f t="shared" si="16"/>
        <v>N</v>
      </c>
      <c r="Z103" s="62">
        <f t="shared" si="17"/>
        <v>30.990000000000002</v>
      </c>
      <c r="AB103" s="59"/>
      <c r="AD103" s="59"/>
    </row>
    <row r="104" spans="1:30" s="58" customFormat="1" x14ac:dyDescent="0.25">
      <c r="A104" s="34" t="s">
        <v>127</v>
      </c>
      <c r="B104" s="36">
        <v>6008171</v>
      </c>
      <c r="C104" s="36" t="s">
        <v>128</v>
      </c>
      <c r="D104" s="36">
        <v>0</v>
      </c>
      <c r="E104" s="2">
        <v>4.3179999999999996</v>
      </c>
      <c r="F104" s="2">
        <f t="shared" si="18"/>
        <v>0.71220000000000006</v>
      </c>
      <c r="G104" s="2">
        <v>3.5638700000000001</v>
      </c>
      <c r="H104" s="2">
        <f t="shared" si="19"/>
        <v>3.79</v>
      </c>
      <c r="I104" s="2">
        <f t="shared" si="20"/>
        <v>3.8483999999999998</v>
      </c>
      <c r="J104" s="2">
        <f t="shared" si="21"/>
        <v>2.4996700000000001</v>
      </c>
      <c r="K104" s="2">
        <v>2.7723100000000001</v>
      </c>
      <c r="L104" s="2">
        <f t="shared" si="22"/>
        <v>2.4996700000000001</v>
      </c>
      <c r="M104" s="63">
        <f t="shared" si="23"/>
        <v>1.7274280204987056</v>
      </c>
      <c r="N104" s="70">
        <f t="shared" si="24"/>
        <v>1.72</v>
      </c>
      <c r="O104" s="64">
        <v>38.68</v>
      </c>
      <c r="P104" s="65">
        <f t="shared" si="14"/>
        <v>38.68</v>
      </c>
      <c r="Q104" s="25"/>
      <c r="R104"/>
      <c r="S104" s="64">
        <v>38.68</v>
      </c>
      <c r="T104" s="64">
        <v>38.68</v>
      </c>
      <c r="U104" s="63">
        <f t="shared" si="25"/>
        <v>0</v>
      </c>
      <c r="V104" s="2" t="str">
        <f t="shared" si="26"/>
        <v>N</v>
      </c>
      <c r="W104" s="63">
        <f t="shared" si="15"/>
        <v>0</v>
      </c>
      <c r="X104" s="2" t="str">
        <f t="shared" si="27"/>
        <v>N</v>
      </c>
      <c r="Y104" s="2" t="str">
        <f t="shared" si="16"/>
        <v>N</v>
      </c>
      <c r="Z104" s="65">
        <f t="shared" si="17"/>
        <v>36.75</v>
      </c>
      <c r="AB104" s="59"/>
      <c r="AD104" s="59"/>
    </row>
    <row r="105" spans="1:30" s="58" customFormat="1" x14ac:dyDescent="0.25">
      <c r="A105" s="34" t="s">
        <v>129</v>
      </c>
      <c r="B105" s="36">
        <v>6001176</v>
      </c>
      <c r="C105" s="36">
        <v>145776</v>
      </c>
      <c r="D105" s="36">
        <v>0</v>
      </c>
      <c r="E105" s="2">
        <v>3.4231699999999998</v>
      </c>
      <c r="F105" s="2">
        <f t="shared" si="18"/>
        <v>0.71220000000000006</v>
      </c>
      <c r="G105" s="2">
        <v>4.9064100000000002</v>
      </c>
      <c r="H105" s="2">
        <f t="shared" si="19"/>
        <v>3.79</v>
      </c>
      <c r="I105" s="2">
        <f t="shared" si="20"/>
        <v>3.8483999999999998</v>
      </c>
      <c r="J105" s="2">
        <f t="shared" si="21"/>
        <v>3.4413200000000002</v>
      </c>
      <c r="K105" s="2">
        <v>3.3976500000000001</v>
      </c>
      <c r="L105" s="2">
        <f t="shared" si="22"/>
        <v>3.4238499999999998</v>
      </c>
      <c r="M105" s="63">
        <f t="shared" si="23"/>
        <v>0.99980139316850913</v>
      </c>
      <c r="N105" s="70">
        <f t="shared" si="24"/>
        <v>0.99</v>
      </c>
      <c r="O105" s="64">
        <v>30.33</v>
      </c>
      <c r="P105" s="65">
        <f t="shared" si="14"/>
        <v>30.33</v>
      </c>
      <c r="Q105" s="25"/>
      <c r="R105"/>
      <c r="S105" s="64">
        <v>33.159999999999997</v>
      </c>
      <c r="T105" s="64">
        <v>30.33</v>
      </c>
      <c r="U105" s="63">
        <f t="shared" si="25"/>
        <v>-8.534378769601926E-2</v>
      </c>
      <c r="V105" s="2" t="str">
        <f t="shared" si="26"/>
        <v>Y</v>
      </c>
      <c r="W105" s="63">
        <f t="shared" si="15"/>
        <v>0</v>
      </c>
      <c r="X105" s="2" t="str">
        <f t="shared" si="27"/>
        <v>N</v>
      </c>
      <c r="Y105" s="2" t="str">
        <f t="shared" si="16"/>
        <v>N</v>
      </c>
      <c r="Z105" s="65">
        <f t="shared" si="17"/>
        <v>28.82</v>
      </c>
      <c r="AB105" s="59"/>
      <c r="AD105" s="59"/>
    </row>
    <row r="106" spans="1:30" s="58" customFormat="1" x14ac:dyDescent="0.25">
      <c r="A106" s="34" t="s">
        <v>130</v>
      </c>
      <c r="B106" s="36">
        <v>6000806</v>
      </c>
      <c r="C106" s="36">
        <v>145538</v>
      </c>
      <c r="D106" s="36">
        <v>0</v>
      </c>
      <c r="E106" s="2">
        <v>2.90415</v>
      </c>
      <c r="F106" s="2">
        <f t="shared" si="18"/>
        <v>0.71220000000000006</v>
      </c>
      <c r="G106" s="2">
        <v>4.3972600000000002</v>
      </c>
      <c r="H106" s="2">
        <f t="shared" si="19"/>
        <v>3.79</v>
      </c>
      <c r="I106" s="2">
        <f t="shared" si="20"/>
        <v>3.8483999999999998</v>
      </c>
      <c r="J106" s="2">
        <f t="shared" si="21"/>
        <v>3.0842000000000001</v>
      </c>
      <c r="K106" s="2">
        <v>3.1561599999999999</v>
      </c>
      <c r="L106" s="2">
        <f t="shared" si="22"/>
        <v>3.0842000000000001</v>
      </c>
      <c r="M106" s="63">
        <f t="shared" si="23"/>
        <v>0.9416218144089229</v>
      </c>
      <c r="N106" s="70">
        <f t="shared" si="24"/>
        <v>0.94</v>
      </c>
      <c r="O106" s="64">
        <v>27.07</v>
      </c>
      <c r="P106" s="65">
        <f t="shared" si="14"/>
        <v>27.07</v>
      </c>
      <c r="Q106" s="25"/>
      <c r="R106"/>
      <c r="S106" s="64">
        <v>25</v>
      </c>
      <c r="T106" s="64">
        <v>27.07</v>
      </c>
      <c r="U106" s="63">
        <f t="shared" si="25"/>
        <v>8.2800000000000012E-2</v>
      </c>
      <c r="V106" s="2" t="str">
        <f t="shared" si="26"/>
        <v>N</v>
      </c>
      <c r="W106" s="63">
        <f t="shared" si="15"/>
        <v>0</v>
      </c>
      <c r="X106" s="2" t="str">
        <f t="shared" si="27"/>
        <v>N</v>
      </c>
      <c r="Y106" s="2" t="str">
        <f t="shared" si="16"/>
        <v>N</v>
      </c>
      <c r="Z106" s="65">
        <f t="shared" si="17"/>
        <v>25.720000000000002</v>
      </c>
      <c r="AB106" s="59"/>
      <c r="AD106" s="59"/>
    </row>
    <row r="107" spans="1:30" s="58" customFormat="1" x14ac:dyDescent="0.25">
      <c r="A107" s="39" t="s">
        <v>131</v>
      </c>
      <c r="B107" s="40">
        <v>6000822</v>
      </c>
      <c r="C107" s="40">
        <v>145549</v>
      </c>
      <c r="D107" s="40">
        <v>0</v>
      </c>
      <c r="E107" s="73">
        <v>2.9212899999999999</v>
      </c>
      <c r="F107" s="73">
        <f t="shared" si="18"/>
        <v>0.71220000000000006</v>
      </c>
      <c r="G107" s="73">
        <v>4.7890300000000003</v>
      </c>
      <c r="H107" s="73">
        <f t="shared" si="19"/>
        <v>3.79</v>
      </c>
      <c r="I107" s="73">
        <f t="shared" si="20"/>
        <v>3.8483999999999998</v>
      </c>
      <c r="J107" s="73">
        <f t="shared" si="21"/>
        <v>3.3589899999999999</v>
      </c>
      <c r="K107" s="73">
        <v>3.6716099999999998</v>
      </c>
      <c r="L107" s="73">
        <f t="shared" si="22"/>
        <v>3.3589899999999999</v>
      </c>
      <c r="M107" s="66">
        <f t="shared" si="23"/>
        <v>0.86969297318539207</v>
      </c>
      <c r="N107" s="74">
        <f t="shared" si="24"/>
        <v>0.86</v>
      </c>
      <c r="O107" s="67">
        <v>21.15</v>
      </c>
      <c r="P107" s="68">
        <f t="shared" si="14"/>
        <v>21.15</v>
      </c>
      <c r="Q107" s="25"/>
      <c r="R107"/>
      <c r="S107" s="67">
        <v>17.29</v>
      </c>
      <c r="T107" s="67">
        <v>26.42</v>
      </c>
      <c r="U107" s="66">
        <f t="shared" si="25"/>
        <v>0.52805089647194925</v>
      </c>
      <c r="V107" s="73" t="str">
        <f t="shared" si="26"/>
        <v>N</v>
      </c>
      <c r="W107" s="66">
        <f t="shared" si="15"/>
        <v>-0.19947009841029534</v>
      </c>
      <c r="X107" s="73" t="str">
        <f t="shared" si="27"/>
        <v>Y</v>
      </c>
      <c r="Y107" s="73" t="str">
        <f t="shared" si="16"/>
        <v>N</v>
      </c>
      <c r="Z107" s="68">
        <f t="shared" si="17"/>
        <v>25.1</v>
      </c>
      <c r="AB107" s="59"/>
      <c r="AD107" s="59"/>
    </row>
    <row r="108" spans="1:30" s="58" customFormat="1" x14ac:dyDescent="0.25">
      <c r="A108" s="37" t="s">
        <v>132</v>
      </c>
      <c r="B108" s="38">
        <v>6000889</v>
      </c>
      <c r="C108" s="38">
        <v>145198</v>
      </c>
      <c r="D108" s="38">
        <v>0</v>
      </c>
      <c r="E108" s="71">
        <v>3.7408100000000002</v>
      </c>
      <c r="F108" s="71">
        <f t="shared" si="18"/>
        <v>0.71220000000000006</v>
      </c>
      <c r="G108" s="71">
        <v>5.1469699999999996</v>
      </c>
      <c r="H108" s="71">
        <f t="shared" si="19"/>
        <v>3.79</v>
      </c>
      <c r="I108" s="71">
        <f t="shared" si="20"/>
        <v>3.8483999999999998</v>
      </c>
      <c r="J108" s="71">
        <f t="shared" si="21"/>
        <v>3.6100400000000001</v>
      </c>
      <c r="K108" s="71">
        <v>3.5711900000000001</v>
      </c>
      <c r="L108" s="71">
        <f t="shared" si="22"/>
        <v>3.5945</v>
      </c>
      <c r="M108" s="60">
        <f t="shared" si="23"/>
        <v>1.0407038531089166</v>
      </c>
      <c r="N108" s="72">
        <f t="shared" si="24"/>
        <v>1.04</v>
      </c>
      <c r="O108" s="61">
        <v>33.159999999999997</v>
      </c>
      <c r="P108" s="62">
        <f t="shared" si="14"/>
        <v>33.159999999999997</v>
      </c>
      <c r="Q108" s="25"/>
      <c r="R108"/>
      <c r="S108" s="61">
        <v>31.53</v>
      </c>
      <c r="T108" s="61">
        <v>33.159999999999997</v>
      </c>
      <c r="U108" s="60">
        <f t="shared" si="25"/>
        <v>5.1696796701553929E-2</v>
      </c>
      <c r="V108" s="71" t="str">
        <f t="shared" si="26"/>
        <v>N</v>
      </c>
      <c r="W108" s="60">
        <f t="shared" si="15"/>
        <v>0</v>
      </c>
      <c r="X108" s="71" t="str">
        <f t="shared" si="27"/>
        <v>N</v>
      </c>
      <c r="Y108" s="71" t="str">
        <f t="shared" si="16"/>
        <v>N</v>
      </c>
      <c r="Z108" s="62">
        <f t="shared" si="17"/>
        <v>31.51</v>
      </c>
      <c r="AB108" s="59"/>
      <c r="AD108" s="59"/>
    </row>
    <row r="109" spans="1:30" s="58" customFormat="1" x14ac:dyDescent="0.25">
      <c r="A109" s="34" t="s">
        <v>133</v>
      </c>
      <c r="B109" s="36">
        <v>6012975</v>
      </c>
      <c r="C109" s="36">
        <v>145701</v>
      </c>
      <c r="D109" s="36">
        <v>0</v>
      </c>
      <c r="E109" s="2">
        <v>3.18323</v>
      </c>
      <c r="F109" s="2">
        <f t="shared" si="18"/>
        <v>0.71220000000000006</v>
      </c>
      <c r="G109" s="2">
        <v>4.6827699999999997</v>
      </c>
      <c r="H109" s="2">
        <f t="shared" si="19"/>
        <v>3.79</v>
      </c>
      <c r="I109" s="2">
        <f t="shared" si="20"/>
        <v>3.8483999999999998</v>
      </c>
      <c r="J109" s="2">
        <f t="shared" si="21"/>
        <v>3.2844600000000002</v>
      </c>
      <c r="K109" s="2">
        <v>3.3115700000000001</v>
      </c>
      <c r="L109" s="2">
        <f t="shared" si="22"/>
        <v>3.2844600000000002</v>
      </c>
      <c r="M109" s="63">
        <f t="shared" si="23"/>
        <v>0.96917910402318797</v>
      </c>
      <c r="N109" s="70">
        <f t="shared" si="24"/>
        <v>0.96</v>
      </c>
      <c r="O109" s="64">
        <v>28.38</v>
      </c>
      <c r="P109" s="65">
        <f t="shared" si="14"/>
        <v>28.38</v>
      </c>
      <c r="Q109" s="25"/>
      <c r="R109"/>
      <c r="S109" s="64">
        <v>26.42</v>
      </c>
      <c r="T109" s="64">
        <v>30.98</v>
      </c>
      <c r="U109" s="63">
        <f t="shared" si="25"/>
        <v>0.17259651778955332</v>
      </c>
      <c r="V109" s="2" t="str">
        <f t="shared" si="26"/>
        <v>N</v>
      </c>
      <c r="W109" s="63">
        <f t="shared" si="15"/>
        <v>-8.3925112976113672E-2</v>
      </c>
      <c r="X109" s="2" t="str">
        <f t="shared" si="27"/>
        <v>Y</v>
      </c>
      <c r="Y109" s="2" t="str">
        <f t="shared" si="16"/>
        <v>N</v>
      </c>
      <c r="Z109" s="65">
        <f t="shared" si="17"/>
        <v>29.44</v>
      </c>
      <c r="AB109" s="59"/>
      <c r="AD109" s="59"/>
    </row>
    <row r="110" spans="1:30" s="58" customFormat="1" x14ac:dyDescent="0.25">
      <c r="A110" s="34" t="s">
        <v>134</v>
      </c>
      <c r="B110" s="36">
        <v>6014369</v>
      </c>
      <c r="C110" s="36">
        <v>145835</v>
      </c>
      <c r="D110" s="36">
        <v>0</v>
      </c>
      <c r="E110" s="2">
        <v>3.1213000000000002</v>
      </c>
      <c r="F110" s="2">
        <f t="shared" si="18"/>
        <v>0.71220000000000006</v>
      </c>
      <c r="G110" s="2">
        <v>4.6295799999999998</v>
      </c>
      <c r="H110" s="2">
        <f t="shared" si="19"/>
        <v>3.79</v>
      </c>
      <c r="I110" s="2">
        <f t="shared" si="20"/>
        <v>3.8483999999999998</v>
      </c>
      <c r="J110" s="2">
        <f t="shared" si="21"/>
        <v>3.24715</v>
      </c>
      <c r="K110" s="2">
        <v>3.3499500000000002</v>
      </c>
      <c r="L110" s="2">
        <f t="shared" si="22"/>
        <v>3.24715</v>
      </c>
      <c r="M110" s="63">
        <f t="shared" si="23"/>
        <v>0.96124293611320699</v>
      </c>
      <c r="N110" s="70">
        <f t="shared" si="24"/>
        <v>0.96</v>
      </c>
      <c r="O110" s="64">
        <v>28.38</v>
      </c>
      <c r="P110" s="65">
        <f t="shared" si="14"/>
        <v>28.38</v>
      </c>
      <c r="Q110" s="25"/>
      <c r="R110"/>
      <c r="S110" s="64">
        <v>26.42</v>
      </c>
      <c r="T110" s="64">
        <v>29.68</v>
      </c>
      <c r="U110" s="63">
        <f t="shared" si="25"/>
        <v>0.12339137017411043</v>
      </c>
      <c r="V110" s="2" t="str">
        <f t="shared" si="26"/>
        <v>N</v>
      </c>
      <c r="W110" s="63">
        <f t="shared" si="15"/>
        <v>-4.3800539083557972E-2</v>
      </c>
      <c r="X110" s="2" t="str">
        <f t="shared" si="27"/>
        <v>N</v>
      </c>
      <c r="Y110" s="2" t="str">
        <f t="shared" si="16"/>
        <v>N</v>
      </c>
      <c r="Z110" s="65">
        <f t="shared" si="17"/>
        <v>28.200000000000003</v>
      </c>
      <c r="AB110" s="59"/>
      <c r="AD110" s="59"/>
    </row>
    <row r="111" spans="1:30" s="58" customFormat="1" x14ac:dyDescent="0.25">
      <c r="A111" s="34" t="s">
        <v>135</v>
      </c>
      <c r="B111" s="36">
        <v>6000855</v>
      </c>
      <c r="C111" s="36">
        <v>145948</v>
      </c>
      <c r="D111" s="36">
        <v>0</v>
      </c>
      <c r="E111" s="2">
        <v>3.1286499999999999</v>
      </c>
      <c r="F111" s="2">
        <f t="shared" si="18"/>
        <v>0.71220000000000006</v>
      </c>
      <c r="G111" s="2">
        <v>4.25101</v>
      </c>
      <c r="H111" s="2">
        <f t="shared" si="19"/>
        <v>3.79</v>
      </c>
      <c r="I111" s="2">
        <f t="shared" si="20"/>
        <v>3.8483999999999998</v>
      </c>
      <c r="J111" s="2">
        <f t="shared" si="21"/>
        <v>2.98163</v>
      </c>
      <c r="K111" s="2">
        <v>3.14514</v>
      </c>
      <c r="L111" s="2">
        <f t="shared" si="22"/>
        <v>2.98163</v>
      </c>
      <c r="M111" s="63">
        <f t="shared" si="23"/>
        <v>1.049308599658576</v>
      </c>
      <c r="N111" s="70">
        <f t="shared" si="24"/>
        <v>1.04</v>
      </c>
      <c r="O111" s="64">
        <v>33.159999999999997</v>
      </c>
      <c r="P111" s="65">
        <f t="shared" si="14"/>
        <v>33.159999999999997</v>
      </c>
      <c r="Q111" s="25"/>
      <c r="R111"/>
      <c r="S111" s="64">
        <v>27.07</v>
      </c>
      <c r="T111" s="64">
        <v>28.38</v>
      </c>
      <c r="U111" s="63">
        <f t="shared" si="25"/>
        <v>4.8393055042482404E-2</v>
      </c>
      <c r="V111" s="2" t="str">
        <f t="shared" si="26"/>
        <v>N</v>
      </c>
      <c r="W111" s="63">
        <f t="shared" si="15"/>
        <v>0.16842847075405207</v>
      </c>
      <c r="X111" s="2" t="str">
        <f t="shared" si="27"/>
        <v>N</v>
      </c>
      <c r="Y111" s="2" t="str">
        <f t="shared" si="16"/>
        <v>N</v>
      </c>
      <c r="Z111" s="65">
        <f t="shared" si="17"/>
        <v>26.970000000000002</v>
      </c>
      <c r="AB111" s="59"/>
      <c r="AD111" s="59"/>
    </row>
    <row r="112" spans="1:30" s="58" customFormat="1" x14ac:dyDescent="0.25">
      <c r="A112" s="39" t="s">
        <v>136</v>
      </c>
      <c r="B112" s="40">
        <v>6005391</v>
      </c>
      <c r="C112" s="40">
        <v>146121</v>
      </c>
      <c r="D112" s="40">
        <v>0</v>
      </c>
      <c r="E112" s="73">
        <v>3.1303399999999999</v>
      </c>
      <c r="F112" s="73">
        <f t="shared" si="18"/>
        <v>0.71220000000000006</v>
      </c>
      <c r="G112" s="73">
        <v>4.0570300000000001</v>
      </c>
      <c r="H112" s="73">
        <f t="shared" si="19"/>
        <v>3.79</v>
      </c>
      <c r="I112" s="73">
        <f t="shared" si="20"/>
        <v>3.8483999999999998</v>
      </c>
      <c r="J112" s="73">
        <f t="shared" si="21"/>
        <v>2.8455699999999999</v>
      </c>
      <c r="K112" s="73">
        <v>2.9401799999999998</v>
      </c>
      <c r="L112" s="73">
        <f t="shared" si="22"/>
        <v>2.8455699999999999</v>
      </c>
      <c r="M112" s="66">
        <f t="shared" si="23"/>
        <v>1.1000748531928577</v>
      </c>
      <c r="N112" s="74">
        <f t="shared" si="24"/>
        <v>1.1000000000000001</v>
      </c>
      <c r="O112" s="67">
        <v>36.44</v>
      </c>
      <c r="P112" s="68">
        <f t="shared" si="14"/>
        <v>36.44</v>
      </c>
      <c r="Q112" s="25"/>
      <c r="R112"/>
      <c r="S112" s="67">
        <v>38.68</v>
      </c>
      <c r="T112" s="67">
        <v>38.68</v>
      </c>
      <c r="U112" s="66">
        <f t="shared" si="25"/>
        <v>0</v>
      </c>
      <c r="V112" s="73" t="str">
        <f t="shared" si="26"/>
        <v>N</v>
      </c>
      <c r="W112" s="66">
        <f t="shared" si="15"/>
        <v>-5.7911065149948343E-2</v>
      </c>
      <c r="X112" s="73" t="str">
        <f t="shared" si="27"/>
        <v>Y</v>
      </c>
      <c r="Y112" s="73" t="str">
        <f t="shared" si="16"/>
        <v>N</v>
      </c>
      <c r="Z112" s="68">
        <f t="shared" si="17"/>
        <v>36.75</v>
      </c>
      <c r="AB112" s="59"/>
      <c r="AD112" s="59"/>
    </row>
    <row r="113" spans="1:30" s="58" customFormat="1" x14ac:dyDescent="0.25">
      <c r="A113" s="37" t="s">
        <v>137</v>
      </c>
      <c r="B113" s="38">
        <v>6010110</v>
      </c>
      <c r="C113" s="38">
        <v>146013</v>
      </c>
      <c r="D113" s="38">
        <v>0</v>
      </c>
      <c r="E113" s="71">
        <v>3.4628100000000002</v>
      </c>
      <c r="F113" s="71">
        <f t="shared" si="18"/>
        <v>0.71220000000000006</v>
      </c>
      <c r="G113" s="71">
        <v>4.9278700000000004</v>
      </c>
      <c r="H113" s="71">
        <f t="shared" si="19"/>
        <v>3.79</v>
      </c>
      <c r="I113" s="71">
        <f t="shared" si="20"/>
        <v>3.8483999999999998</v>
      </c>
      <c r="J113" s="71">
        <f t="shared" si="21"/>
        <v>3.4563700000000002</v>
      </c>
      <c r="K113" s="71">
        <v>3.7949199999999998</v>
      </c>
      <c r="L113" s="71">
        <f t="shared" si="22"/>
        <v>3.4563700000000002</v>
      </c>
      <c r="M113" s="60">
        <f t="shared" si="23"/>
        <v>1.0018632264485574</v>
      </c>
      <c r="N113" s="72">
        <f t="shared" si="24"/>
        <v>1</v>
      </c>
      <c r="O113" s="61">
        <v>30.98</v>
      </c>
      <c r="P113" s="62">
        <f t="shared" si="14"/>
        <v>30.98</v>
      </c>
      <c r="Q113" s="25"/>
      <c r="R113"/>
      <c r="S113" s="61">
        <v>18.829999999999998</v>
      </c>
      <c r="T113" s="61">
        <v>33.71</v>
      </c>
      <c r="U113" s="60">
        <f t="shared" si="25"/>
        <v>0.79022835900159338</v>
      </c>
      <c r="V113" s="71" t="str">
        <f t="shared" si="26"/>
        <v>N</v>
      </c>
      <c r="W113" s="60">
        <f t="shared" si="15"/>
        <v>-8.0984870958172653E-2</v>
      </c>
      <c r="X113" s="71" t="str">
        <f t="shared" si="27"/>
        <v>Y</v>
      </c>
      <c r="Y113" s="71" t="str">
        <f t="shared" si="16"/>
        <v>N</v>
      </c>
      <c r="Z113" s="62">
        <f t="shared" si="17"/>
        <v>32.03</v>
      </c>
      <c r="AB113" s="59"/>
      <c r="AD113" s="59"/>
    </row>
    <row r="114" spans="1:30" s="58" customFormat="1" x14ac:dyDescent="0.25">
      <c r="A114" s="34" t="s">
        <v>138</v>
      </c>
      <c r="B114" s="36">
        <v>6014872</v>
      </c>
      <c r="C114" s="36">
        <v>145958</v>
      </c>
      <c r="D114" s="36">
        <v>0</v>
      </c>
      <c r="E114" s="2">
        <v>3.6848399999999999</v>
      </c>
      <c r="F114" s="2">
        <f t="shared" si="18"/>
        <v>0.71220000000000006</v>
      </c>
      <c r="G114" s="2">
        <v>4.21488</v>
      </c>
      <c r="H114" s="2">
        <f t="shared" si="19"/>
        <v>3.79</v>
      </c>
      <c r="I114" s="2">
        <f t="shared" si="20"/>
        <v>3.8483999999999998</v>
      </c>
      <c r="J114" s="2">
        <f t="shared" si="21"/>
        <v>2.95628</v>
      </c>
      <c r="K114" s="2">
        <v>3.13889</v>
      </c>
      <c r="L114" s="2">
        <f t="shared" si="22"/>
        <v>2.95628</v>
      </c>
      <c r="M114" s="63">
        <f t="shared" si="23"/>
        <v>1.2464448563735504</v>
      </c>
      <c r="N114" s="70">
        <f t="shared" si="24"/>
        <v>1.24</v>
      </c>
      <c r="O114" s="64">
        <v>38.53</v>
      </c>
      <c r="P114" s="65">
        <f t="shared" si="14"/>
        <v>38.53</v>
      </c>
      <c r="Q114" s="25"/>
      <c r="R114"/>
      <c r="S114" s="64">
        <v>33.159999999999997</v>
      </c>
      <c r="T114" s="64">
        <v>37.93</v>
      </c>
      <c r="U114" s="63">
        <f t="shared" si="25"/>
        <v>0.14384800965018105</v>
      </c>
      <c r="V114" s="2" t="str">
        <f t="shared" si="26"/>
        <v>N</v>
      </c>
      <c r="W114" s="63">
        <f t="shared" si="15"/>
        <v>1.5818613234906444E-2</v>
      </c>
      <c r="X114" s="2" t="str">
        <f t="shared" si="27"/>
        <v>N</v>
      </c>
      <c r="Y114" s="2" t="str">
        <f t="shared" si="16"/>
        <v>N</v>
      </c>
      <c r="Z114" s="65">
        <f t="shared" si="17"/>
        <v>36.04</v>
      </c>
      <c r="AB114" s="59"/>
      <c r="AD114" s="59"/>
    </row>
    <row r="115" spans="1:30" s="58" customFormat="1" x14ac:dyDescent="0.25">
      <c r="A115" s="34" t="s">
        <v>139</v>
      </c>
      <c r="B115" s="36">
        <v>6006688</v>
      </c>
      <c r="C115" s="36">
        <v>145844</v>
      </c>
      <c r="D115" s="36">
        <v>0</v>
      </c>
      <c r="E115" s="2">
        <v>3.15577</v>
      </c>
      <c r="F115" s="2">
        <f t="shared" si="18"/>
        <v>0.71220000000000006</v>
      </c>
      <c r="G115" s="2">
        <v>4.3649399999999998</v>
      </c>
      <c r="H115" s="2">
        <f t="shared" si="19"/>
        <v>3.79</v>
      </c>
      <c r="I115" s="2">
        <f t="shared" si="20"/>
        <v>3.8483999999999998</v>
      </c>
      <c r="J115" s="2">
        <f t="shared" si="21"/>
        <v>3.0615399999999999</v>
      </c>
      <c r="K115" s="2">
        <v>2.9339200000000001</v>
      </c>
      <c r="L115" s="2">
        <f t="shared" si="22"/>
        <v>3.0104899999999999</v>
      </c>
      <c r="M115" s="63">
        <f t="shared" si="23"/>
        <v>1.0482579247896522</v>
      </c>
      <c r="N115" s="70">
        <f t="shared" si="24"/>
        <v>1.04</v>
      </c>
      <c r="O115" s="64">
        <v>33.159999999999997</v>
      </c>
      <c r="P115" s="65">
        <f t="shared" si="14"/>
        <v>33.159999999999997</v>
      </c>
      <c r="Q115" s="25"/>
      <c r="R115"/>
      <c r="S115" s="64">
        <v>27.72</v>
      </c>
      <c r="T115" s="64">
        <v>32.619999999999997</v>
      </c>
      <c r="U115" s="63">
        <f t="shared" si="25"/>
        <v>0.17676767676767671</v>
      </c>
      <c r="V115" s="2" t="str">
        <f t="shared" si="26"/>
        <v>N</v>
      </c>
      <c r="W115" s="63">
        <f t="shared" si="15"/>
        <v>1.6554261189454297E-2</v>
      </c>
      <c r="X115" s="2" t="str">
        <f t="shared" si="27"/>
        <v>N</v>
      </c>
      <c r="Y115" s="2" t="str">
        <f t="shared" si="16"/>
        <v>N</v>
      </c>
      <c r="Z115" s="65">
        <f t="shared" si="17"/>
        <v>30.990000000000002</v>
      </c>
      <c r="AB115" s="59"/>
      <c r="AD115" s="59"/>
    </row>
    <row r="116" spans="1:30" s="58" customFormat="1" x14ac:dyDescent="0.25">
      <c r="A116" s="34" t="s">
        <v>140</v>
      </c>
      <c r="B116" s="36">
        <v>6000962</v>
      </c>
      <c r="C116" s="36" t="s">
        <v>141</v>
      </c>
      <c r="D116" s="36">
        <v>0</v>
      </c>
      <c r="E116" s="2">
        <v>3.41703</v>
      </c>
      <c r="F116" s="2">
        <f t="shared" si="18"/>
        <v>0.71220000000000006</v>
      </c>
      <c r="G116" s="2">
        <v>3.87866</v>
      </c>
      <c r="H116" s="2">
        <f t="shared" si="19"/>
        <v>3.79</v>
      </c>
      <c r="I116" s="2">
        <f t="shared" si="20"/>
        <v>3.8483999999999998</v>
      </c>
      <c r="J116" s="2">
        <f t="shared" si="21"/>
        <v>2.7204600000000001</v>
      </c>
      <c r="K116" s="2">
        <v>3.1353200000000001</v>
      </c>
      <c r="L116" s="2">
        <f t="shared" si="22"/>
        <v>2.7204600000000001</v>
      </c>
      <c r="M116" s="63">
        <f t="shared" si="23"/>
        <v>1.256048609426347</v>
      </c>
      <c r="N116" s="70">
        <f t="shared" si="24"/>
        <v>1.25</v>
      </c>
      <c r="O116" s="64">
        <v>38.68</v>
      </c>
      <c r="P116" s="65">
        <f t="shared" si="14"/>
        <v>38.68</v>
      </c>
      <c r="Q116" s="25"/>
      <c r="R116"/>
      <c r="S116" s="64">
        <v>35.89</v>
      </c>
      <c r="T116" s="64">
        <v>38.68</v>
      </c>
      <c r="U116" s="63">
        <f t="shared" si="25"/>
        <v>7.7737531345778738E-2</v>
      </c>
      <c r="V116" s="2" t="str">
        <f t="shared" si="26"/>
        <v>N</v>
      </c>
      <c r="W116" s="63">
        <f t="shared" si="15"/>
        <v>0</v>
      </c>
      <c r="X116" s="2" t="str">
        <f t="shared" si="27"/>
        <v>N</v>
      </c>
      <c r="Y116" s="2" t="str">
        <f t="shared" si="16"/>
        <v>N</v>
      </c>
      <c r="Z116" s="65">
        <f t="shared" si="17"/>
        <v>36.75</v>
      </c>
      <c r="AB116" s="59"/>
      <c r="AD116" s="59"/>
    </row>
    <row r="117" spans="1:30" s="58" customFormat="1" x14ac:dyDescent="0.25">
      <c r="A117" s="39" t="s">
        <v>142</v>
      </c>
      <c r="B117" s="40">
        <v>6000988</v>
      </c>
      <c r="C117" s="40">
        <v>145532</v>
      </c>
      <c r="D117" s="40">
        <v>0</v>
      </c>
      <c r="E117" s="73">
        <v>2.84673</v>
      </c>
      <c r="F117" s="73">
        <f t="shared" si="18"/>
        <v>0.71220000000000006</v>
      </c>
      <c r="G117" s="73">
        <v>4.4722</v>
      </c>
      <c r="H117" s="73">
        <f t="shared" si="19"/>
        <v>3.79</v>
      </c>
      <c r="I117" s="73">
        <f t="shared" si="20"/>
        <v>3.8483999999999998</v>
      </c>
      <c r="J117" s="73">
        <f t="shared" si="21"/>
        <v>3.1367699999999998</v>
      </c>
      <c r="K117" s="73">
        <v>3.41099</v>
      </c>
      <c r="L117" s="73">
        <f t="shared" si="22"/>
        <v>3.1367699999999998</v>
      </c>
      <c r="M117" s="66">
        <f t="shared" si="23"/>
        <v>0.90753545844929662</v>
      </c>
      <c r="N117" s="74">
        <f t="shared" si="24"/>
        <v>0.9</v>
      </c>
      <c r="O117" s="67">
        <v>24.23</v>
      </c>
      <c r="P117" s="68">
        <f t="shared" si="14"/>
        <v>24.23</v>
      </c>
      <c r="Q117" s="25"/>
      <c r="R117"/>
      <c r="S117" s="67">
        <v>18.059999999999999</v>
      </c>
      <c r="T117" s="67">
        <v>25</v>
      </c>
      <c r="U117" s="66">
        <f t="shared" si="25"/>
        <v>0.38427464008859369</v>
      </c>
      <c r="V117" s="73" t="str">
        <f t="shared" si="26"/>
        <v>N</v>
      </c>
      <c r="W117" s="66">
        <f t="shared" si="15"/>
        <v>-3.0799999999999984E-2</v>
      </c>
      <c r="X117" s="73" t="str">
        <f t="shared" si="27"/>
        <v>N</v>
      </c>
      <c r="Y117" s="73" t="str">
        <f t="shared" si="16"/>
        <v>N</v>
      </c>
      <c r="Z117" s="68">
        <f t="shared" si="17"/>
        <v>23.75</v>
      </c>
      <c r="AB117" s="59"/>
      <c r="AD117" s="59"/>
    </row>
    <row r="118" spans="1:30" s="58" customFormat="1" x14ac:dyDescent="0.25">
      <c r="A118" s="37" t="s">
        <v>143</v>
      </c>
      <c r="B118" s="38">
        <v>6000996</v>
      </c>
      <c r="C118" s="38">
        <v>145610</v>
      </c>
      <c r="D118" s="38">
        <v>0</v>
      </c>
      <c r="E118" s="71">
        <v>4.1441100000000004</v>
      </c>
      <c r="F118" s="71">
        <f t="shared" si="18"/>
        <v>0.71220000000000006</v>
      </c>
      <c r="G118" s="71">
        <v>4.5049799999999998</v>
      </c>
      <c r="H118" s="71">
        <f t="shared" si="19"/>
        <v>3.79</v>
      </c>
      <c r="I118" s="71">
        <f t="shared" si="20"/>
        <v>3.8483999999999998</v>
      </c>
      <c r="J118" s="71">
        <f t="shared" si="21"/>
        <v>3.1597599999999999</v>
      </c>
      <c r="K118" s="71">
        <v>2.8049499999999998</v>
      </c>
      <c r="L118" s="71">
        <f t="shared" si="22"/>
        <v>3.0178400000000001</v>
      </c>
      <c r="M118" s="60">
        <f t="shared" si="23"/>
        <v>1.3732040134665855</v>
      </c>
      <c r="N118" s="72">
        <f t="shared" si="24"/>
        <v>1.37</v>
      </c>
      <c r="O118" s="61">
        <v>38.68</v>
      </c>
      <c r="P118" s="62">
        <f t="shared" si="14"/>
        <v>38.68</v>
      </c>
      <c r="Q118" s="25"/>
      <c r="R118"/>
      <c r="S118" s="61">
        <v>37.630000000000003</v>
      </c>
      <c r="T118" s="61">
        <v>38.68</v>
      </c>
      <c r="U118" s="60">
        <f t="shared" si="25"/>
        <v>2.7903268668615391E-2</v>
      </c>
      <c r="V118" s="71" t="str">
        <f t="shared" si="26"/>
        <v>N</v>
      </c>
      <c r="W118" s="60">
        <f t="shared" si="15"/>
        <v>0</v>
      </c>
      <c r="X118" s="71" t="str">
        <f t="shared" si="27"/>
        <v>N</v>
      </c>
      <c r="Y118" s="71" t="str">
        <f t="shared" si="16"/>
        <v>N</v>
      </c>
      <c r="Z118" s="62">
        <f t="shared" si="17"/>
        <v>36.75</v>
      </c>
      <c r="AB118" s="59"/>
      <c r="AD118" s="59"/>
    </row>
    <row r="119" spans="1:30" s="58" customFormat="1" x14ac:dyDescent="0.25">
      <c r="A119" s="34" t="s">
        <v>144</v>
      </c>
      <c r="B119" s="36">
        <v>6001093</v>
      </c>
      <c r="C119" s="36">
        <v>145527</v>
      </c>
      <c r="D119" s="36">
        <v>0</v>
      </c>
      <c r="E119" s="2">
        <v>4.0006599999999999</v>
      </c>
      <c r="F119" s="2">
        <f t="shared" si="18"/>
        <v>0.71220000000000006</v>
      </c>
      <c r="G119" s="2">
        <v>3.7477900000000002</v>
      </c>
      <c r="H119" s="2">
        <f t="shared" si="19"/>
        <v>3.79</v>
      </c>
      <c r="I119" s="2">
        <f t="shared" si="20"/>
        <v>3.8483999999999998</v>
      </c>
      <c r="J119" s="2">
        <f t="shared" si="21"/>
        <v>2.6286700000000001</v>
      </c>
      <c r="K119" s="2">
        <v>3.25793</v>
      </c>
      <c r="L119" s="2">
        <f t="shared" si="22"/>
        <v>2.6286700000000001</v>
      </c>
      <c r="M119" s="63">
        <f t="shared" si="23"/>
        <v>1.5219331448983706</v>
      </c>
      <c r="N119" s="70">
        <f t="shared" si="24"/>
        <v>1.52</v>
      </c>
      <c r="O119" s="64">
        <v>38.68</v>
      </c>
      <c r="P119" s="65">
        <f t="shared" si="14"/>
        <v>38.68</v>
      </c>
      <c r="Q119" s="25"/>
      <c r="R119"/>
      <c r="S119" s="64">
        <v>38.68</v>
      </c>
      <c r="T119" s="64">
        <v>38.68</v>
      </c>
      <c r="U119" s="63">
        <f t="shared" si="25"/>
        <v>0</v>
      </c>
      <c r="V119" s="2" t="str">
        <f t="shared" si="26"/>
        <v>N</v>
      </c>
      <c r="W119" s="63">
        <f t="shared" si="15"/>
        <v>0</v>
      </c>
      <c r="X119" s="2" t="str">
        <f t="shared" si="27"/>
        <v>N</v>
      </c>
      <c r="Y119" s="2" t="str">
        <f t="shared" si="16"/>
        <v>N</v>
      </c>
      <c r="Z119" s="65">
        <f t="shared" si="17"/>
        <v>36.75</v>
      </c>
      <c r="AB119" s="59"/>
      <c r="AD119" s="59"/>
    </row>
    <row r="120" spans="1:30" s="58" customFormat="1" x14ac:dyDescent="0.25">
      <c r="A120" s="34" t="s">
        <v>145</v>
      </c>
      <c r="B120" s="36">
        <v>6001101</v>
      </c>
      <c r="C120" s="36">
        <v>145410</v>
      </c>
      <c r="D120" s="36">
        <v>0</v>
      </c>
      <c r="E120" s="2">
        <v>2.3927499999999999</v>
      </c>
      <c r="F120" s="2">
        <f t="shared" si="18"/>
        <v>0.71220000000000006</v>
      </c>
      <c r="G120" s="2">
        <v>4.2207499999999998</v>
      </c>
      <c r="H120" s="2">
        <f t="shared" si="19"/>
        <v>3.79</v>
      </c>
      <c r="I120" s="2">
        <f t="shared" si="20"/>
        <v>3.8483999999999998</v>
      </c>
      <c r="J120" s="2">
        <f t="shared" si="21"/>
        <v>2.9603999999999999</v>
      </c>
      <c r="K120" s="2">
        <v>3.2901600000000002</v>
      </c>
      <c r="L120" s="2">
        <f t="shared" si="22"/>
        <v>2.9603999999999999</v>
      </c>
      <c r="M120" s="63">
        <f t="shared" si="23"/>
        <v>0.80825226320767463</v>
      </c>
      <c r="N120" s="70">
        <f t="shared" si="24"/>
        <v>0.8</v>
      </c>
      <c r="O120" s="64">
        <v>16.52</v>
      </c>
      <c r="P120" s="65">
        <f t="shared" si="14"/>
        <v>24.490000000000002</v>
      </c>
      <c r="Q120" s="25"/>
      <c r="R120"/>
      <c r="S120" s="64">
        <v>36.74</v>
      </c>
      <c r="T120" s="64">
        <v>25.77</v>
      </c>
      <c r="U120" s="63">
        <f t="shared" si="25"/>
        <v>-0.29858464888405012</v>
      </c>
      <c r="V120" s="2" t="str">
        <f t="shared" si="26"/>
        <v>Y</v>
      </c>
      <c r="W120" s="63">
        <f t="shared" si="15"/>
        <v>-0.35894450911913078</v>
      </c>
      <c r="X120" s="2" t="str">
        <f t="shared" si="27"/>
        <v>Y</v>
      </c>
      <c r="Y120" s="2" t="str">
        <f t="shared" si="16"/>
        <v>Y</v>
      </c>
      <c r="Z120" s="65">
        <f t="shared" si="17"/>
        <v>24.490000000000002</v>
      </c>
      <c r="AB120" s="59"/>
      <c r="AD120" s="59"/>
    </row>
    <row r="121" spans="1:30" s="58" customFormat="1" x14ac:dyDescent="0.25">
      <c r="A121" s="34" t="s">
        <v>146</v>
      </c>
      <c r="B121" s="36">
        <v>6005474</v>
      </c>
      <c r="C121" s="36">
        <v>145668</v>
      </c>
      <c r="D121" s="36">
        <v>0</v>
      </c>
      <c r="E121" s="2">
        <v>3.6102599999999998</v>
      </c>
      <c r="F121" s="2">
        <f t="shared" si="18"/>
        <v>0.71220000000000006</v>
      </c>
      <c r="G121" s="2">
        <v>5.2843600000000004</v>
      </c>
      <c r="H121" s="2">
        <f t="shared" si="19"/>
        <v>3.79</v>
      </c>
      <c r="I121" s="2">
        <f t="shared" si="20"/>
        <v>3.8483999999999998</v>
      </c>
      <c r="J121" s="2">
        <f t="shared" si="21"/>
        <v>3.70641</v>
      </c>
      <c r="K121" s="2">
        <v>3.4409200000000002</v>
      </c>
      <c r="L121" s="2">
        <f t="shared" si="22"/>
        <v>3.6002100000000001</v>
      </c>
      <c r="M121" s="63">
        <f t="shared" si="23"/>
        <v>1.0027915038289432</v>
      </c>
      <c r="N121" s="70">
        <f t="shared" si="24"/>
        <v>1</v>
      </c>
      <c r="O121" s="64">
        <v>30.98</v>
      </c>
      <c r="P121" s="65">
        <f t="shared" si="14"/>
        <v>30.98</v>
      </c>
      <c r="Q121" s="25"/>
      <c r="R121"/>
      <c r="S121" s="64">
        <v>26.42</v>
      </c>
      <c r="T121" s="64">
        <v>28.38</v>
      </c>
      <c r="U121" s="63">
        <f t="shared" si="25"/>
        <v>7.4186222558667567E-2</v>
      </c>
      <c r="V121" s="2" t="str">
        <f t="shared" si="26"/>
        <v>N</v>
      </c>
      <c r="W121" s="63">
        <f t="shared" si="15"/>
        <v>9.1613812544045159E-2</v>
      </c>
      <c r="X121" s="2" t="str">
        <f t="shared" si="27"/>
        <v>N</v>
      </c>
      <c r="Y121" s="2" t="str">
        <f t="shared" si="16"/>
        <v>N</v>
      </c>
      <c r="Z121" s="65">
        <f t="shared" si="17"/>
        <v>26.970000000000002</v>
      </c>
      <c r="AB121" s="59"/>
      <c r="AD121" s="59"/>
    </row>
    <row r="122" spans="1:30" s="58" customFormat="1" x14ac:dyDescent="0.25">
      <c r="A122" s="39" t="s">
        <v>147</v>
      </c>
      <c r="B122" s="40">
        <v>6007983</v>
      </c>
      <c r="C122" s="40">
        <v>145613</v>
      </c>
      <c r="D122" s="40">
        <v>0</v>
      </c>
      <c r="E122" s="73">
        <v>3.3856999999999999</v>
      </c>
      <c r="F122" s="73">
        <f t="shared" si="18"/>
        <v>0.71220000000000006</v>
      </c>
      <c r="G122" s="73">
        <v>5.3638700000000004</v>
      </c>
      <c r="H122" s="73">
        <f t="shared" si="19"/>
        <v>3.79</v>
      </c>
      <c r="I122" s="73">
        <f t="shared" si="20"/>
        <v>3.8483999999999998</v>
      </c>
      <c r="J122" s="73">
        <f t="shared" si="21"/>
        <v>3.7621799999999999</v>
      </c>
      <c r="K122" s="73">
        <v>2.9467599999999998</v>
      </c>
      <c r="L122" s="73">
        <f t="shared" si="22"/>
        <v>3.43601</v>
      </c>
      <c r="M122" s="66">
        <f t="shared" si="23"/>
        <v>0.98535801700227876</v>
      </c>
      <c r="N122" s="74">
        <f t="shared" si="24"/>
        <v>0.98</v>
      </c>
      <c r="O122" s="67">
        <v>29.68</v>
      </c>
      <c r="P122" s="68">
        <f t="shared" si="14"/>
        <v>29.68</v>
      </c>
      <c r="Q122" s="25"/>
      <c r="R122"/>
      <c r="S122" s="67">
        <v>30.33</v>
      </c>
      <c r="T122" s="67">
        <v>33.71</v>
      </c>
      <c r="U122" s="66">
        <f t="shared" si="25"/>
        <v>0.11144081767227176</v>
      </c>
      <c r="V122" s="73" t="str">
        <f t="shared" si="26"/>
        <v>N</v>
      </c>
      <c r="W122" s="66">
        <f t="shared" si="15"/>
        <v>-0.11954909522396918</v>
      </c>
      <c r="X122" s="73" t="str">
        <f t="shared" si="27"/>
        <v>Y</v>
      </c>
      <c r="Y122" s="73" t="str">
        <f t="shared" si="16"/>
        <v>N</v>
      </c>
      <c r="Z122" s="68">
        <f t="shared" si="17"/>
        <v>32.03</v>
      </c>
      <c r="AB122" s="59"/>
      <c r="AD122" s="59"/>
    </row>
    <row r="123" spans="1:30" s="58" customFormat="1" x14ac:dyDescent="0.25">
      <c r="A123" s="37" t="s">
        <v>148</v>
      </c>
      <c r="B123" s="38">
        <v>6007991</v>
      </c>
      <c r="C123" s="38">
        <v>145898</v>
      </c>
      <c r="D123" s="38">
        <v>0</v>
      </c>
      <c r="E123" s="71">
        <v>2.82422</v>
      </c>
      <c r="F123" s="71">
        <f t="shared" si="18"/>
        <v>0.71220000000000006</v>
      </c>
      <c r="G123" s="71">
        <v>4.97288</v>
      </c>
      <c r="H123" s="71">
        <f t="shared" si="19"/>
        <v>3.79</v>
      </c>
      <c r="I123" s="71">
        <f t="shared" si="20"/>
        <v>3.8483999999999998</v>
      </c>
      <c r="J123" s="71">
        <f t="shared" si="21"/>
        <v>3.48794</v>
      </c>
      <c r="K123" s="71">
        <v>3.2831600000000001</v>
      </c>
      <c r="L123" s="71">
        <f t="shared" si="22"/>
        <v>3.4060299999999999</v>
      </c>
      <c r="M123" s="60">
        <f t="shared" si="23"/>
        <v>0.82918236186997762</v>
      </c>
      <c r="N123" s="72">
        <f t="shared" si="24"/>
        <v>0.82</v>
      </c>
      <c r="O123" s="61">
        <v>18.059999999999999</v>
      </c>
      <c r="P123" s="62">
        <f t="shared" si="14"/>
        <v>18.059999999999999</v>
      </c>
      <c r="Q123" s="25"/>
      <c r="R123"/>
      <c r="S123" s="61">
        <v>15.02</v>
      </c>
      <c r="T123" s="61">
        <v>15.77</v>
      </c>
      <c r="U123" s="60">
        <f t="shared" si="25"/>
        <v>4.9933422103861522E-2</v>
      </c>
      <c r="V123" s="71" t="str">
        <f t="shared" si="26"/>
        <v>N</v>
      </c>
      <c r="W123" s="60">
        <f t="shared" si="15"/>
        <v>0.14521242866201645</v>
      </c>
      <c r="X123" s="71" t="str">
        <f t="shared" si="27"/>
        <v>N</v>
      </c>
      <c r="Y123" s="71" t="str">
        <f t="shared" si="16"/>
        <v>N</v>
      </c>
      <c r="Z123" s="62">
        <f t="shared" si="17"/>
        <v>14.99</v>
      </c>
      <c r="AB123" s="59"/>
      <c r="AD123" s="59"/>
    </row>
    <row r="124" spans="1:30" s="58" customFormat="1" x14ac:dyDescent="0.25">
      <c r="A124" s="34" t="s">
        <v>149</v>
      </c>
      <c r="B124" s="36">
        <v>6000954</v>
      </c>
      <c r="C124" s="36">
        <v>145864</v>
      </c>
      <c r="D124" s="36">
        <v>0</v>
      </c>
      <c r="E124" s="2">
        <v>2.524</v>
      </c>
      <c r="F124" s="2">
        <f t="shared" si="18"/>
        <v>0.71220000000000006</v>
      </c>
      <c r="G124" s="2">
        <v>5.1397700000000004</v>
      </c>
      <c r="H124" s="2">
        <f t="shared" si="19"/>
        <v>3.79</v>
      </c>
      <c r="I124" s="2">
        <f t="shared" si="20"/>
        <v>3.8483999999999998</v>
      </c>
      <c r="J124" s="2">
        <f t="shared" si="21"/>
        <v>3.6049899999999999</v>
      </c>
      <c r="K124" s="2">
        <v>2.9213900000000002</v>
      </c>
      <c r="L124" s="2">
        <f t="shared" si="22"/>
        <v>3.33155</v>
      </c>
      <c r="M124" s="63">
        <f t="shared" si="23"/>
        <v>0.75760531884558235</v>
      </c>
      <c r="N124" s="70">
        <f t="shared" si="24"/>
        <v>0.75</v>
      </c>
      <c r="O124" s="64">
        <v>12.76</v>
      </c>
      <c r="P124" s="65">
        <f t="shared" si="14"/>
        <v>12.76</v>
      </c>
      <c r="Q124" s="25"/>
      <c r="R124"/>
      <c r="S124" s="64">
        <v>18.059999999999999</v>
      </c>
      <c r="T124" s="64">
        <v>17.16</v>
      </c>
      <c r="U124" s="63">
        <f t="shared" si="25"/>
        <v>-4.9833887043189293E-2</v>
      </c>
      <c r="V124" s="2" t="str">
        <f t="shared" si="26"/>
        <v>N</v>
      </c>
      <c r="W124" s="63">
        <f t="shared" si="15"/>
        <v>-0.25641025641025644</v>
      </c>
      <c r="X124" s="2" t="str">
        <f t="shared" si="27"/>
        <v>Y</v>
      </c>
      <c r="Y124" s="2" t="str">
        <f t="shared" si="16"/>
        <v>N</v>
      </c>
      <c r="Z124" s="65">
        <f t="shared" si="17"/>
        <v>16.310000000000002</v>
      </c>
      <c r="AB124" s="59"/>
      <c r="AD124" s="59"/>
    </row>
    <row r="125" spans="1:30" s="58" customFormat="1" x14ac:dyDescent="0.25">
      <c r="A125" s="34" t="s">
        <v>150</v>
      </c>
      <c r="B125" s="36">
        <v>6003503</v>
      </c>
      <c r="C125" s="36">
        <v>146067</v>
      </c>
      <c r="D125" s="36">
        <v>0</v>
      </c>
      <c r="E125" s="2">
        <v>3.86259</v>
      </c>
      <c r="F125" s="2">
        <f t="shared" si="18"/>
        <v>0.71220000000000006</v>
      </c>
      <c r="G125" s="2">
        <v>4.7468899999999996</v>
      </c>
      <c r="H125" s="2">
        <f t="shared" si="19"/>
        <v>3.79</v>
      </c>
      <c r="I125" s="2">
        <f t="shared" si="20"/>
        <v>3.8483999999999998</v>
      </c>
      <c r="J125" s="2">
        <f t="shared" si="21"/>
        <v>3.3294299999999999</v>
      </c>
      <c r="K125" s="2">
        <v>3.3161900000000002</v>
      </c>
      <c r="L125" s="2">
        <f t="shared" si="22"/>
        <v>3.3241299999999998</v>
      </c>
      <c r="M125" s="63">
        <f t="shared" si="23"/>
        <v>1.1619852412510943</v>
      </c>
      <c r="N125" s="70">
        <f t="shared" si="24"/>
        <v>1.1599999999999999</v>
      </c>
      <c r="O125" s="64">
        <v>37.340000000000003</v>
      </c>
      <c r="P125" s="65">
        <f t="shared" si="14"/>
        <v>37.340000000000003</v>
      </c>
      <c r="Q125" s="25"/>
      <c r="R125"/>
      <c r="S125" s="64">
        <v>25</v>
      </c>
      <c r="T125" s="64">
        <v>36.74</v>
      </c>
      <c r="U125" s="63">
        <f t="shared" si="25"/>
        <v>0.46960000000000007</v>
      </c>
      <c r="V125" s="2" t="str">
        <f t="shared" si="26"/>
        <v>N</v>
      </c>
      <c r="W125" s="63">
        <f t="shared" si="15"/>
        <v>1.6330974414806788E-2</v>
      </c>
      <c r="X125" s="2" t="str">
        <f t="shared" si="27"/>
        <v>N</v>
      </c>
      <c r="Y125" s="2" t="str">
        <f t="shared" si="16"/>
        <v>N</v>
      </c>
      <c r="Z125" s="65">
        <f t="shared" si="17"/>
        <v>34.909999999999997</v>
      </c>
      <c r="AB125" s="59"/>
      <c r="AD125" s="59"/>
    </row>
    <row r="126" spans="1:30" s="58" customFormat="1" x14ac:dyDescent="0.25">
      <c r="A126" s="34" t="s">
        <v>151</v>
      </c>
      <c r="B126" s="36">
        <v>6010086</v>
      </c>
      <c r="C126" s="36">
        <v>145650</v>
      </c>
      <c r="D126" s="36">
        <v>0</v>
      </c>
      <c r="E126" s="2">
        <v>4.68011</v>
      </c>
      <c r="F126" s="2">
        <f t="shared" si="18"/>
        <v>0.71220000000000006</v>
      </c>
      <c r="G126" s="2">
        <v>5.63286</v>
      </c>
      <c r="H126" s="2">
        <f t="shared" si="19"/>
        <v>3.79</v>
      </c>
      <c r="I126" s="2">
        <f t="shared" si="20"/>
        <v>3.8483999999999998</v>
      </c>
      <c r="J126" s="2">
        <f t="shared" si="21"/>
        <v>3.9508399999999999</v>
      </c>
      <c r="K126" s="2">
        <v>3.52861</v>
      </c>
      <c r="L126" s="2">
        <f t="shared" si="22"/>
        <v>3.7819500000000001</v>
      </c>
      <c r="M126" s="63">
        <f t="shared" si="23"/>
        <v>1.2374859530136568</v>
      </c>
      <c r="N126" s="70">
        <f t="shared" si="24"/>
        <v>1.23</v>
      </c>
      <c r="O126" s="64">
        <v>38.380000000000003</v>
      </c>
      <c r="P126" s="65">
        <f t="shared" si="14"/>
        <v>38.380000000000003</v>
      </c>
      <c r="Q126" s="25"/>
      <c r="R126"/>
      <c r="S126" s="64">
        <v>36.89</v>
      </c>
      <c r="T126" s="64">
        <v>38.380000000000003</v>
      </c>
      <c r="U126" s="63">
        <f t="shared" si="25"/>
        <v>4.0390349688262453E-2</v>
      </c>
      <c r="V126" s="2" t="str">
        <f t="shared" si="26"/>
        <v>N</v>
      </c>
      <c r="W126" s="63">
        <f t="shared" si="15"/>
        <v>0</v>
      </c>
      <c r="X126" s="2" t="str">
        <f t="shared" si="27"/>
        <v>N</v>
      </c>
      <c r="Y126" s="2" t="str">
        <f t="shared" si="16"/>
        <v>N</v>
      </c>
      <c r="Z126" s="65">
        <f t="shared" si="17"/>
        <v>36.47</v>
      </c>
      <c r="AB126" s="59"/>
      <c r="AD126" s="59"/>
    </row>
    <row r="127" spans="1:30" s="58" customFormat="1" x14ac:dyDescent="0.25">
      <c r="A127" s="39" t="s">
        <v>152</v>
      </c>
      <c r="B127" s="40">
        <v>6001283</v>
      </c>
      <c r="C127" s="40">
        <v>145735</v>
      </c>
      <c r="D127" s="40">
        <v>0</v>
      </c>
      <c r="E127" s="73">
        <v>2.72133</v>
      </c>
      <c r="F127" s="73">
        <f t="shared" si="18"/>
        <v>0.71220000000000006</v>
      </c>
      <c r="G127" s="73">
        <v>5.3812899999999999</v>
      </c>
      <c r="H127" s="73">
        <f t="shared" si="19"/>
        <v>3.79</v>
      </c>
      <c r="I127" s="73">
        <f t="shared" si="20"/>
        <v>3.8483999999999998</v>
      </c>
      <c r="J127" s="73">
        <f t="shared" si="21"/>
        <v>3.7744</v>
      </c>
      <c r="K127" s="73">
        <v>3.1995399999999998</v>
      </c>
      <c r="L127" s="73">
        <f t="shared" si="22"/>
        <v>3.5444599999999999</v>
      </c>
      <c r="M127" s="66">
        <f t="shared" si="23"/>
        <v>0.76776998470853108</v>
      </c>
      <c r="N127" s="74">
        <f t="shared" si="24"/>
        <v>0.76</v>
      </c>
      <c r="O127" s="67">
        <v>13.51</v>
      </c>
      <c r="P127" s="68">
        <f t="shared" si="14"/>
        <v>13.51</v>
      </c>
      <c r="Q127" s="25"/>
      <c r="R127"/>
      <c r="S127" s="67">
        <v>9.75</v>
      </c>
      <c r="T127" s="67">
        <v>13.51</v>
      </c>
      <c r="U127" s="66">
        <f t="shared" si="25"/>
        <v>0.38564102564102559</v>
      </c>
      <c r="V127" s="73" t="str">
        <f t="shared" si="26"/>
        <v>N</v>
      </c>
      <c r="W127" s="66">
        <f t="shared" si="15"/>
        <v>0</v>
      </c>
      <c r="X127" s="73" t="str">
        <f t="shared" si="27"/>
        <v>N</v>
      </c>
      <c r="Y127" s="73" t="str">
        <f t="shared" si="16"/>
        <v>N</v>
      </c>
      <c r="Z127" s="68">
        <f t="shared" si="17"/>
        <v>12.84</v>
      </c>
      <c r="AB127" s="59"/>
      <c r="AD127" s="59"/>
    </row>
    <row r="128" spans="1:30" s="58" customFormat="1" x14ac:dyDescent="0.25">
      <c r="A128" s="37" t="s">
        <v>153</v>
      </c>
      <c r="B128" s="38">
        <v>6009930</v>
      </c>
      <c r="C128" s="38">
        <v>145405</v>
      </c>
      <c r="D128" s="38">
        <v>0</v>
      </c>
      <c r="E128" s="71">
        <v>3.5845099999999999</v>
      </c>
      <c r="F128" s="71">
        <f t="shared" si="18"/>
        <v>0.71220000000000006</v>
      </c>
      <c r="G128" s="71">
        <v>4.9819199999999997</v>
      </c>
      <c r="H128" s="71">
        <f t="shared" si="19"/>
        <v>3.79</v>
      </c>
      <c r="I128" s="71">
        <f t="shared" si="20"/>
        <v>3.8483999999999998</v>
      </c>
      <c r="J128" s="71">
        <f t="shared" si="21"/>
        <v>3.4942799999999998</v>
      </c>
      <c r="K128" s="71">
        <v>3.2860900000000002</v>
      </c>
      <c r="L128" s="71">
        <f t="shared" si="22"/>
        <v>3.411</v>
      </c>
      <c r="M128" s="60">
        <f t="shared" si="23"/>
        <v>1.0508677807094693</v>
      </c>
      <c r="N128" s="72">
        <f t="shared" si="24"/>
        <v>1.05</v>
      </c>
      <c r="O128" s="61">
        <v>33.71</v>
      </c>
      <c r="P128" s="62">
        <f t="shared" si="14"/>
        <v>33.71</v>
      </c>
      <c r="Q128" s="25"/>
      <c r="R128"/>
      <c r="S128" s="61">
        <v>17.29</v>
      </c>
      <c r="T128" s="61">
        <v>29.68</v>
      </c>
      <c r="U128" s="60">
        <f t="shared" si="25"/>
        <v>0.71659919028340091</v>
      </c>
      <c r="V128" s="71" t="str">
        <f t="shared" si="26"/>
        <v>N</v>
      </c>
      <c r="W128" s="60">
        <f t="shared" si="15"/>
        <v>0.1357816711590297</v>
      </c>
      <c r="X128" s="71" t="str">
        <f t="shared" si="27"/>
        <v>N</v>
      </c>
      <c r="Y128" s="71" t="str">
        <f t="shared" si="16"/>
        <v>N</v>
      </c>
      <c r="Z128" s="62">
        <f t="shared" si="17"/>
        <v>28.200000000000003</v>
      </c>
      <c r="AB128" s="59"/>
      <c r="AD128" s="59"/>
    </row>
    <row r="129" spans="1:30" s="58" customFormat="1" x14ac:dyDescent="0.25">
      <c r="A129" s="34" t="s">
        <v>154</v>
      </c>
      <c r="B129" s="36">
        <v>6001143</v>
      </c>
      <c r="C129" s="36">
        <v>145784</v>
      </c>
      <c r="D129" s="36">
        <v>0</v>
      </c>
      <c r="E129" s="2">
        <v>1.8792899999999999</v>
      </c>
      <c r="F129" s="2">
        <f t="shared" si="18"/>
        <v>0.71220000000000006</v>
      </c>
      <c r="G129" s="2">
        <v>4.6821999999999999</v>
      </c>
      <c r="H129" s="2">
        <f t="shared" si="19"/>
        <v>3.79</v>
      </c>
      <c r="I129" s="2">
        <f t="shared" si="20"/>
        <v>3.8483999999999998</v>
      </c>
      <c r="J129" s="2">
        <f t="shared" si="21"/>
        <v>3.2840600000000002</v>
      </c>
      <c r="K129" s="2">
        <v>2.46828</v>
      </c>
      <c r="L129" s="2">
        <f t="shared" si="22"/>
        <v>2.9577499999999999</v>
      </c>
      <c r="M129" s="63">
        <f t="shared" si="23"/>
        <v>0.63537824359732908</v>
      </c>
      <c r="N129" s="70">
        <f t="shared" si="24"/>
        <v>0.63</v>
      </c>
      <c r="O129" s="64">
        <v>0</v>
      </c>
      <c r="P129" s="65">
        <f t="shared" si="14"/>
        <v>0</v>
      </c>
      <c r="Q129" s="25"/>
      <c r="R129"/>
      <c r="S129" s="64">
        <v>0</v>
      </c>
      <c r="T129" s="64">
        <v>10.5</v>
      </c>
      <c r="U129" s="63">
        <f t="shared" si="25"/>
        <v>0</v>
      </c>
      <c r="V129" s="2" t="str">
        <f t="shared" si="26"/>
        <v>N</v>
      </c>
      <c r="W129" s="63">
        <f t="shared" si="15"/>
        <v>-1</v>
      </c>
      <c r="X129" s="2" t="str">
        <f t="shared" si="27"/>
        <v>Y</v>
      </c>
      <c r="Y129" s="2" t="str">
        <f t="shared" si="16"/>
        <v>N</v>
      </c>
      <c r="Z129" s="65">
        <f t="shared" si="17"/>
        <v>9.98</v>
      </c>
      <c r="AB129" s="59"/>
      <c r="AD129" s="59"/>
    </row>
    <row r="130" spans="1:30" s="58" customFormat="1" x14ac:dyDescent="0.25">
      <c r="A130" s="34" t="s">
        <v>155</v>
      </c>
      <c r="B130" s="36">
        <v>6016794</v>
      </c>
      <c r="C130" s="36">
        <v>146160</v>
      </c>
      <c r="D130" s="36">
        <v>0</v>
      </c>
      <c r="E130" s="2">
        <v>4.7926599999999997</v>
      </c>
      <c r="F130" s="2">
        <f t="shared" si="18"/>
        <v>0.71220000000000006</v>
      </c>
      <c r="G130" s="2">
        <v>3.8444099999999999</v>
      </c>
      <c r="H130" s="2">
        <f t="shared" si="19"/>
        <v>3.79</v>
      </c>
      <c r="I130" s="2">
        <f t="shared" si="20"/>
        <v>3.8483999999999998</v>
      </c>
      <c r="J130" s="2">
        <f t="shared" si="21"/>
        <v>2.6964399999999999</v>
      </c>
      <c r="K130" s="2">
        <v>2.8999199999999998</v>
      </c>
      <c r="L130" s="2">
        <f t="shared" si="22"/>
        <v>2.6964399999999999</v>
      </c>
      <c r="M130" s="63">
        <f t="shared" si="23"/>
        <v>1.7774027977629763</v>
      </c>
      <c r="N130" s="70">
        <f t="shared" si="24"/>
        <v>1.77</v>
      </c>
      <c r="O130" s="64">
        <v>38.68</v>
      </c>
      <c r="P130" s="65">
        <f t="shared" si="14"/>
        <v>38.68</v>
      </c>
      <c r="Q130" s="25"/>
      <c r="R130"/>
      <c r="S130" s="64">
        <v>38.68</v>
      </c>
      <c r="T130" s="64">
        <v>38.68</v>
      </c>
      <c r="U130" s="63">
        <f t="shared" si="25"/>
        <v>0</v>
      </c>
      <c r="V130" s="2" t="str">
        <f t="shared" si="26"/>
        <v>N</v>
      </c>
      <c r="W130" s="63">
        <f t="shared" si="15"/>
        <v>0</v>
      </c>
      <c r="X130" s="2" t="str">
        <f t="shared" si="27"/>
        <v>N</v>
      </c>
      <c r="Y130" s="2" t="str">
        <f t="shared" si="16"/>
        <v>N</v>
      </c>
      <c r="Z130" s="65">
        <f t="shared" si="17"/>
        <v>36.75</v>
      </c>
      <c r="AB130" s="59"/>
      <c r="AD130" s="59"/>
    </row>
    <row r="131" spans="1:30" s="58" customFormat="1" x14ac:dyDescent="0.25">
      <c r="A131" s="34" t="s">
        <v>156</v>
      </c>
      <c r="B131" s="36">
        <v>6001168</v>
      </c>
      <c r="C131" s="36">
        <v>145208</v>
      </c>
      <c r="D131" s="36">
        <v>0</v>
      </c>
      <c r="E131" s="2">
        <v>3.1568999999999998</v>
      </c>
      <c r="F131" s="2">
        <f t="shared" si="18"/>
        <v>0.71220000000000006</v>
      </c>
      <c r="G131" s="2">
        <v>5.04026</v>
      </c>
      <c r="H131" s="2">
        <f t="shared" si="19"/>
        <v>3.79</v>
      </c>
      <c r="I131" s="2">
        <f t="shared" si="20"/>
        <v>3.8483999999999998</v>
      </c>
      <c r="J131" s="2">
        <f t="shared" si="21"/>
        <v>3.5352000000000001</v>
      </c>
      <c r="K131" s="2">
        <v>3.7164100000000002</v>
      </c>
      <c r="L131" s="2">
        <f t="shared" si="22"/>
        <v>3.5352000000000001</v>
      </c>
      <c r="M131" s="63">
        <f t="shared" si="23"/>
        <v>0.89299049558723687</v>
      </c>
      <c r="N131" s="70">
        <f t="shared" si="24"/>
        <v>0.89</v>
      </c>
      <c r="O131" s="64">
        <v>23.46</v>
      </c>
      <c r="P131" s="65">
        <f t="shared" si="14"/>
        <v>23.46</v>
      </c>
      <c r="Q131" s="25"/>
      <c r="R131"/>
      <c r="S131" s="64">
        <v>18.829999999999998</v>
      </c>
      <c r="T131" s="64">
        <v>24.23</v>
      </c>
      <c r="U131" s="63">
        <f t="shared" si="25"/>
        <v>0.28677642060541703</v>
      </c>
      <c r="V131" s="2" t="str">
        <f t="shared" si="26"/>
        <v>N</v>
      </c>
      <c r="W131" s="63">
        <f t="shared" si="15"/>
        <v>-3.1778786628146906E-2</v>
      </c>
      <c r="X131" s="2" t="str">
        <f t="shared" si="27"/>
        <v>N</v>
      </c>
      <c r="Y131" s="2" t="str">
        <f t="shared" si="16"/>
        <v>N</v>
      </c>
      <c r="Z131" s="65">
        <f t="shared" si="17"/>
        <v>23.020000000000003</v>
      </c>
      <c r="AB131" s="59"/>
      <c r="AD131" s="59"/>
    </row>
    <row r="132" spans="1:30" s="58" customFormat="1" x14ac:dyDescent="0.25">
      <c r="A132" s="39" t="s">
        <v>157</v>
      </c>
      <c r="B132" s="40">
        <v>6000353</v>
      </c>
      <c r="C132" s="40">
        <v>145420</v>
      </c>
      <c r="D132" s="40">
        <v>0</v>
      </c>
      <c r="E132" s="73">
        <v>3.2299099999999998</v>
      </c>
      <c r="F132" s="73">
        <f t="shared" si="18"/>
        <v>0.71220000000000006</v>
      </c>
      <c r="G132" s="73">
        <v>4.9549200000000004</v>
      </c>
      <c r="H132" s="73">
        <f t="shared" si="19"/>
        <v>3.79</v>
      </c>
      <c r="I132" s="73">
        <f t="shared" si="20"/>
        <v>3.8483999999999998</v>
      </c>
      <c r="J132" s="73">
        <f t="shared" si="21"/>
        <v>3.4753400000000001</v>
      </c>
      <c r="K132" s="73">
        <v>3.28911</v>
      </c>
      <c r="L132" s="73">
        <f t="shared" si="22"/>
        <v>3.4008500000000002</v>
      </c>
      <c r="M132" s="66">
        <f t="shared" si="23"/>
        <v>0.94973609538791759</v>
      </c>
      <c r="N132" s="74">
        <f t="shared" si="24"/>
        <v>0.94</v>
      </c>
      <c r="O132" s="67">
        <v>27.07</v>
      </c>
      <c r="P132" s="68">
        <f t="shared" si="14"/>
        <v>27.07</v>
      </c>
      <c r="Q132" s="25"/>
      <c r="R132"/>
      <c r="S132" s="67">
        <v>21.15</v>
      </c>
      <c r="T132" s="67">
        <v>25.77</v>
      </c>
      <c r="U132" s="66">
        <f t="shared" si="25"/>
        <v>0.2184397163120568</v>
      </c>
      <c r="V132" s="73" t="str">
        <f t="shared" si="26"/>
        <v>N</v>
      </c>
      <c r="W132" s="66">
        <f t="shared" si="15"/>
        <v>5.0446255335661654E-2</v>
      </c>
      <c r="X132" s="73" t="str">
        <f t="shared" si="27"/>
        <v>N</v>
      </c>
      <c r="Y132" s="73" t="str">
        <f t="shared" si="16"/>
        <v>N</v>
      </c>
      <c r="Z132" s="68">
        <f t="shared" si="17"/>
        <v>24.490000000000002</v>
      </c>
      <c r="AB132" s="59"/>
      <c r="AD132" s="59"/>
    </row>
    <row r="133" spans="1:30" s="58" customFormat="1" x14ac:dyDescent="0.25">
      <c r="A133" t="s">
        <v>158</v>
      </c>
      <c r="B133" s="36">
        <v>6014955</v>
      </c>
      <c r="C133" s="36">
        <v>146061</v>
      </c>
      <c r="D133" s="36">
        <v>0</v>
      </c>
      <c r="E133" s="2">
        <v>4.5002500000000003</v>
      </c>
      <c r="F133" s="2">
        <f t="shared" si="18"/>
        <v>0.71220000000000006</v>
      </c>
      <c r="G133" s="2">
        <v>4.1357499999999998</v>
      </c>
      <c r="H133" s="2">
        <f t="shared" si="19"/>
        <v>3.79</v>
      </c>
      <c r="I133" s="2">
        <f t="shared" si="20"/>
        <v>3.8483999999999998</v>
      </c>
      <c r="J133" s="2">
        <f t="shared" si="21"/>
        <v>2.9007800000000001</v>
      </c>
      <c r="K133" s="2">
        <v>3.06359</v>
      </c>
      <c r="L133" s="2">
        <f t="shared" si="22"/>
        <v>2.9007800000000001</v>
      </c>
      <c r="M133" s="63">
        <f t="shared" si="23"/>
        <v>1.5513930735871042</v>
      </c>
      <c r="N133" s="70">
        <f t="shared" si="24"/>
        <v>1.55</v>
      </c>
      <c r="O133" s="64">
        <v>38.68</v>
      </c>
      <c r="P133" s="65">
        <f t="shared" si="14"/>
        <v>38.68</v>
      </c>
      <c r="Q133" s="25"/>
      <c r="R133"/>
      <c r="S133" s="64">
        <v>38.68</v>
      </c>
      <c r="T133" s="64">
        <v>38.68</v>
      </c>
      <c r="U133" s="63">
        <f t="shared" si="25"/>
        <v>0</v>
      </c>
      <c r="V133" s="2" t="str">
        <f t="shared" si="26"/>
        <v>N</v>
      </c>
      <c r="W133" s="63">
        <f t="shared" si="15"/>
        <v>0</v>
      </c>
      <c r="X133" s="2" t="str">
        <f t="shared" si="27"/>
        <v>N</v>
      </c>
      <c r="Y133" s="2" t="str">
        <f t="shared" si="16"/>
        <v>N</v>
      </c>
      <c r="Z133" s="65">
        <f t="shared" si="17"/>
        <v>36.75</v>
      </c>
      <c r="AB133" s="59"/>
      <c r="AD133" s="59"/>
    </row>
    <row r="134" spans="1:30" s="58" customFormat="1" x14ac:dyDescent="0.25">
      <c r="A134" s="34" t="s">
        <v>159</v>
      </c>
      <c r="B134" s="36">
        <v>6001242</v>
      </c>
      <c r="C134" s="36">
        <v>145285</v>
      </c>
      <c r="D134" s="36">
        <v>0</v>
      </c>
      <c r="E134" s="2">
        <v>2.97085</v>
      </c>
      <c r="F134" s="2">
        <f t="shared" si="18"/>
        <v>0.71220000000000006</v>
      </c>
      <c r="G134" s="2">
        <v>3.94068</v>
      </c>
      <c r="H134" s="2">
        <f t="shared" si="19"/>
        <v>3.79</v>
      </c>
      <c r="I134" s="2">
        <f t="shared" si="20"/>
        <v>3.8483999999999998</v>
      </c>
      <c r="J134" s="2">
        <f t="shared" si="21"/>
        <v>2.76396</v>
      </c>
      <c r="K134" s="2">
        <v>3.0331899999999998</v>
      </c>
      <c r="L134" s="2">
        <f t="shared" si="22"/>
        <v>2.76396</v>
      </c>
      <c r="M134" s="63">
        <f t="shared" si="23"/>
        <v>1.0748527475071998</v>
      </c>
      <c r="N134" s="70">
        <f t="shared" si="24"/>
        <v>1.07</v>
      </c>
      <c r="O134" s="64">
        <v>34.799999999999997</v>
      </c>
      <c r="P134" s="65">
        <f t="shared" si="14"/>
        <v>34.799999999999997</v>
      </c>
      <c r="Q134" s="25"/>
      <c r="R134"/>
      <c r="S134" s="64">
        <v>30.98</v>
      </c>
      <c r="T134" s="64">
        <v>37.19</v>
      </c>
      <c r="U134" s="63">
        <f t="shared" si="25"/>
        <v>0.20045190445448668</v>
      </c>
      <c r="V134" s="2" t="str">
        <f t="shared" si="26"/>
        <v>N</v>
      </c>
      <c r="W134" s="63">
        <f t="shared" si="15"/>
        <v>-6.4264587254638364E-2</v>
      </c>
      <c r="X134" s="2" t="str">
        <f t="shared" si="27"/>
        <v>Y</v>
      </c>
      <c r="Y134" s="2" t="str">
        <f t="shared" si="16"/>
        <v>N</v>
      </c>
      <c r="Z134" s="65">
        <f t="shared" si="17"/>
        <v>35.339999999999996</v>
      </c>
      <c r="AB134" s="59"/>
      <c r="AD134" s="59"/>
    </row>
    <row r="135" spans="1:30" s="58" customFormat="1" x14ac:dyDescent="0.25">
      <c r="A135" s="34" t="s">
        <v>160</v>
      </c>
      <c r="B135" s="36">
        <v>6001127</v>
      </c>
      <c r="C135" s="36">
        <v>145211</v>
      </c>
      <c r="D135" s="36">
        <v>0</v>
      </c>
      <c r="E135" s="2">
        <v>3.53511</v>
      </c>
      <c r="F135" s="2">
        <f t="shared" si="18"/>
        <v>0.71220000000000006</v>
      </c>
      <c r="G135" s="2">
        <v>4.6863599999999996</v>
      </c>
      <c r="H135" s="2">
        <f t="shared" si="19"/>
        <v>3.79</v>
      </c>
      <c r="I135" s="2">
        <f t="shared" si="20"/>
        <v>3.8483999999999998</v>
      </c>
      <c r="J135" s="2">
        <f t="shared" si="21"/>
        <v>3.2869799999999998</v>
      </c>
      <c r="K135" s="2">
        <v>3.2260300000000002</v>
      </c>
      <c r="L135" s="2">
        <f t="shared" si="22"/>
        <v>3.2625999999999999</v>
      </c>
      <c r="M135" s="63">
        <f t="shared" si="23"/>
        <v>1.0835254091828603</v>
      </c>
      <c r="N135" s="70">
        <f t="shared" si="24"/>
        <v>1.08</v>
      </c>
      <c r="O135" s="64">
        <v>35.35</v>
      </c>
      <c r="P135" s="65">
        <f t="shared" si="14"/>
        <v>35.35</v>
      </c>
      <c r="Q135" s="25"/>
      <c r="R135"/>
      <c r="S135" s="64">
        <v>32.619999999999997</v>
      </c>
      <c r="T135" s="64">
        <v>31.53</v>
      </c>
      <c r="U135" s="63">
        <f t="shared" si="25"/>
        <v>-3.3415082771305837E-2</v>
      </c>
      <c r="V135" s="2" t="str">
        <f t="shared" si="26"/>
        <v>N</v>
      </c>
      <c r="W135" s="63">
        <f t="shared" si="15"/>
        <v>0.12115445607358072</v>
      </c>
      <c r="X135" s="2" t="str">
        <f t="shared" si="27"/>
        <v>N</v>
      </c>
      <c r="Y135" s="2" t="str">
        <f t="shared" si="16"/>
        <v>N</v>
      </c>
      <c r="Z135" s="65">
        <f t="shared" si="17"/>
        <v>29.96</v>
      </c>
      <c r="AB135" s="59"/>
      <c r="AD135" s="59"/>
    </row>
    <row r="136" spans="1:30" s="58" customFormat="1" x14ac:dyDescent="0.25">
      <c r="A136" s="34" t="s">
        <v>161</v>
      </c>
      <c r="B136" s="36">
        <v>6001259</v>
      </c>
      <c r="C136" s="36">
        <v>145219</v>
      </c>
      <c r="D136" s="36">
        <v>0</v>
      </c>
      <c r="E136" s="2">
        <v>4.8755699999999997</v>
      </c>
      <c r="F136" s="2">
        <f t="shared" si="18"/>
        <v>0.71220000000000006</v>
      </c>
      <c r="G136" s="2">
        <v>4.0871899999999997</v>
      </c>
      <c r="H136" s="2">
        <f t="shared" si="19"/>
        <v>3.79</v>
      </c>
      <c r="I136" s="2">
        <f t="shared" si="20"/>
        <v>3.8483999999999998</v>
      </c>
      <c r="J136" s="2">
        <f t="shared" si="21"/>
        <v>2.8667199999999999</v>
      </c>
      <c r="K136" s="2">
        <v>3.3788299999999998</v>
      </c>
      <c r="L136" s="2">
        <f t="shared" si="22"/>
        <v>2.8667199999999999</v>
      </c>
      <c r="M136" s="63">
        <f t="shared" si="23"/>
        <v>1.7007485907238935</v>
      </c>
      <c r="N136" s="70">
        <f t="shared" si="24"/>
        <v>1.7</v>
      </c>
      <c r="O136" s="64">
        <v>38.68</v>
      </c>
      <c r="P136" s="65">
        <f t="shared" ref="P136:P199" si="28">IF(Y136="Y",Z136,O136)</f>
        <v>38.68</v>
      </c>
      <c r="Q136" s="25"/>
      <c r="R136"/>
      <c r="S136" s="64">
        <v>38.68</v>
      </c>
      <c r="T136" s="64">
        <v>38.68</v>
      </c>
      <c r="U136" s="63">
        <f t="shared" si="25"/>
        <v>0</v>
      </c>
      <c r="V136" s="2" t="str">
        <f t="shared" si="26"/>
        <v>N</v>
      </c>
      <c r="W136" s="63">
        <f t="shared" ref="W136:W199" si="29">IF(T136=0,0,(O136-T136)/T136)</f>
        <v>0</v>
      </c>
      <c r="X136" s="2" t="str">
        <f t="shared" si="27"/>
        <v>N</v>
      </c>
      <c r="Y136" s="2" t="str">
        <f t="shared" si="16"/>
        <v>N</v>
      </c>
      <c r="Z136" s="65">
        <f t="shared" ref="Z136:Z199" si="30">ROUNDUP(T136*0.95,2)</f>
        <v>36.75</v>
      </c>
      <c r="AB136" s="59"/>
      <c r="AD136" s="59"/>
    </row>
    <row r="137" spans="1:30" s="58" customFormat="1" x14ac:dyDescent="0.25">
      <c r="A137" s="34" t="s">
        <v>162</v>
      </c>
      <c r="B137" s="36">
        <v>6014674</v>
      </c>
      <c r="C137" s="36">
        <v>145910</v>
      </c>
      <c r="D137" s="36">
        <v>0</v>
      </c>
      <c r="E137" s="2">
        <v>2.85764</v>
      </c>
      <c r="F137" s="2">
        <f t="shared" ref="F137:F200" si="31">$F$5</f>
        <v>0.71220000000000006</v>
      </c>
      <c r="G137" s="2">
        <v>3.2782800000000001</v>
      </c>
      <c r="H137" s="2">
        <f t="shared" ref="H137:H200" si="32">$H$5</f>
        <v>3.79</v>
      </c>
      <c r="I137" s="2">
        <f t="shared" ref="I137:I200" si="33">$I$5</f>
        <v>3.8483999999999998</v>
      </c>
      <c r="J137" s="2">
        <f t="shared" ref="J137:J200" si="34">ROUND(F137*G137*(H137/I137),5)</f>
        <v>2.2993600000000001</v>
      </c>
      <c r="K137" s="2">
        <v>3.2936000000000001</v>
      </c>
      <c r="L137" s="2">
        <f t="shared" ref="L137:L200" si="35">IF($J137=0,$K137,IF($K137=0,$J137,IF($J137&lt;$K137,$J137,ROUND(($J137*$L$5)+($K137*$L$4),5))))</f>
        <v>2.2993600000000001</v>
      </c>
      <c r="M137" s="63">
        <f t="shared" ref="M137:M200" si="36">IFERROR(E137/L137,0)</f>
        <v>1.2427979959640942</v>
      </c>
      <c r="N137" s="70">
        <f t="shared" si="24"/>
        <v>1.24</v>
      </c>
      <c r="O137" s="64">
        <v>38.53</v>
      </c>
      <c r="P137" s="65">
        <f t="shared" si="28"/>
        <v>38.53</v>
      </c>
      <c r="Q137" s="25"/>
      <c r="R137"/>
      <c r="S137" s="64">
        <v>30.98</v>
      </c>
      <c r="T137" s="64">
        <v>36.74</v>
      </c>
      <c r="U137" s="63">
        <f t="shared" si="25"/>
        <v>0.18592640413169792</v>
      </c>
      <c r="V137" s="2" t="str">
        <f t="shared" si="26"/>
        <v>N</v>
      </c>
      <c r="W137" s="63">
        <f t="shared" si="29"/>
        <v>4.8720740337506778E-2</v>
      </c>
      <c r="X137" s="2" t="str">
        <f t="shared" si="27"/>
        <v>N</v>
      </c>
      <c r="Y137" s="2" t="str">
        <f t="shared" ref="Y137:Y200" si="37">IF(AND(V137="Y",X137="Y"),"Y","N")</f>
        <v>N</v>
      </c>
      <c r="Z137" s="65">
        <f t="shared" si="30"/>
        <v>34.909999999999997</v>
      </c>
      <c r="AB137" s="59"/>
      <c r="AD137" s="59"/>
    </row>
    <row r="138" spans="1:30" s="58" customFormat="1" x14ac:dyDescent="0.25">
      <c r="A138" s="39" t="s">
        <v>163</v>
      </c>
      <c r="B138" s="40">
        <v>6001333</v>
      </c>
      <c r="C138" s="40">
        <v>145625</v>
      </c>
      <c r="D138" s="40">
        <v>0</v>
      </c>
      <c r="E138" s="73">
        <v>2.0922900000000002</v>
      </c>
      <c r="F138" s="73">
        <f t="shared" si="31"/>
        <v>0.71220000000000006</v>
      </c>
      <c r="G138" s="73">
        <v>4.8318099999999999</v>
      </c>
      <c r="H138" s="73">
        <f t="shared" si="32"/>
        <v>3.79</v>
      </c>
      <c r="I138" s="73">
        <f t="shared" si="33"/>
        <v>3.8483999999999998</v>
      </c>
      <c r="J138" s="73">
        <f t="shared" si="34"/>
        <v>3.3889900000000002</v>
      </c>
      <c r="K138" s="73">
        <v>3.1197499999999998</v>
      </c>
      <c r="L138" s="73">
        <f t="shared" si="35"/>
        <v>3.2812899999999998</v>
      </c>
      <c r="M138" s="66">
        <f t="shared" si="36"/>
        <v>0.63764251254841853</v>
      </c>
      <c r="N138" s="74">
        <f t="shared" ref="N138:N201" si="38">ROUNDDOWN(M138,2)</f>
        <v>0.63</v>
      </c>
      <c r="O138" s="67">
        <v>0</v>
      </c>
      <c r="P138" s="68">
        <f t="shared" si="28"/>
        <v>0</v>
      </c>
      <c r="Q138" s="25"/>
      <c r="R138"/>
      <c r="S138" s="67">
        <v>0</v>
      </c>
      <c r="T138" s="67">
        <v>0</v>
      </c>
      <c r="U138" s="66">
        <f t="shared" ref="U138:U201" si="39">IFERROR((T138-S138)/S138,0)</f>
        <v>0</v>
      </c>
      <c r="V138" s="73" t="str">
        <f t="shared" ref="V138:V201" si="40">IF(U138&lt;-0.05,"Y","N")</f>
        <v>N</v>
      </c>
      <c r="W138" s="66">
        <f t="shared" si="29"/>
        <v>0</v>
      </c>
      <c r="X138" s="73" t="str">
        <f t="shared" ref="X138:X201" si="41">IF(W138&lt;-0.05,"Y","N")</f>
        <v>N</v>
      </c>
      <c r="Y138" s="73" t="str">
        <f t="shared" si="37"/>
        <v>N</v>
      </c>
      <c r="Z138" s="68">
        <f t="shared" si="30"/>
        <v>0</v>
      </c>
      <c r="AB138" s="59"/>
      <c r="AD138" s="59"/>
    </row>
    <row r="139" spans="1:30" s="58" customFormat="1" x14ac:dyDescent="0.25">
      <c r="A139" s="37" t="s">
        <v>164</v>
      </c>
      <c r="B139" s="38">
        <v>6014401</v>
      </c>
      <c r="C139" s="38">
        <v>145846</v>
      </c>
      <c r="D139" s="38">
        <v>0</v>
      </c>
      <c r="E139" s="71">
        <v>2.7401499999999999</v>
      </c>
      <c r="F139" s="71">
        <f t="shared" si="31"/>
        <v>0.71220000000000006</v>
      </c>
      <c r="G139" s="71">
        <v>4.6041800000000004</v>
      </c>
      <c r="H139" s="71">
        <f t="shared" si="32"/>
        <v>3.79</v>
      </c>
      <c r="I139" s="71">
        <f t="shared" si="33"/>
        <v>3.8483999999999998</v>
      </c>
      <c r="J139" s="71">
        <f t="shared" si="34"/>
        <v>3.2293400000000001</v>
      </c>
      <c r="K139" s="71">
        <v>3.4254500000000001</v>
      </c>
      <c r="L139" s="71">
        <f t="shared" si="35"/>
        <v>3.2293400000000001</v>
      </c>
      <c r="M139" s="60">
        <f t="shared" si="36"/>
        <v>0.84851703444047388</v>
      </c>
      <c r="N139" s="72">
        <f t="shared" si="38"/>
        <v>0.84</v>
      </c>
      <c r="O139" s="61">
        <v>19.600000000000001</v>
      </c>
      <c r="P139" s="62">
        <f t="shared" si="28"/>
        <v>19.600000000000001</v>
      </c>
      <c r="Q139" s="25"/>
      <c r="R139"/>
      <c r="S139" s="61">
        <v>14.26</v>
      </c>
      <c r="T139" s="61">
        <v>25</v>
      </c>
      <c r="U139" s="60">
        <f t="shared" si="39"/>
        <v>0.75315568022440393</v>
      </c>
      <c r="V139" s="71" t="str">
        <f t="shared" si="40"/>
        <v>N</v>
      </c>
      <c r="W139" s="60">
        <f t="shared" si="29"/>
        <v>-0.21599999999999994</v>
      </c>
      <c r="X139" s="71" t="str">
        <f t="shared" si="41"/>
        <v>Y</v>
      </c>
      <c r="Y139" s="71" t="str">
        <f t="shared" si="37"/>
        <v>N</v>
      </c>
      <c r="Z139" s="62">
        <f t="shared" si="30"/>
        <v>23.75</v>
      </c>
      <c r="AB139" s="59"/>
      <c r="AD139" s="59"/>
    </row>
    <row r="140" spans="1:30" s="58" customFormat="1" x14ac:dyDescent="0.25">
      <c r="A140" s="34" t="s">
        <v>165</v>
      </c>
      <c r="B140" s="36">
        <v>6009336</v>
      </c>
      <c r="C140" s="36">
        <v>145454</v>
      </c>
      <c r="D140" s="36">
        <v>23</v>
      </c>
      <c r="E140" s="2">
        <v>3.4618199999999999</v>
      </c>
      <c r="F140" s="2">
        <f t="shared" si="31"/>
        <v>0.71220000000000006</v>
      </c>
      <c r="G140" s="2">
        <v>4.4113899999999999</v>
      </c>
      <c r="H140" s="2">
        <f t="shared" si="32"/>
        <v>3.79</v>
      </c>
      <c r="I140" s="2">
        <f t="shared" si="33"/>
        <v>3.8483999999999998</v>
      </c>
      <c r="J140" s="2">
        <f t="shared" si="34"/>
        <v>3.0941100000000001</v>
      </c>
      <c r="K140" s="2">
        <v>3.0474100000000002</v>
      </c>
      <c r="L140" s="2">
        <f t="shared" si="35"/>
        <v>3.0754299999999999</v>
      </c>
      <c r="M140" s="63">
        <f t="shared" si="36"/>
        <v>1.1256377157015443</v>
      </c>
      <c r="N140" s="70">
        <f t="shared" si="38"/>
        <v>1.1200000000000001</v>
      </c>
      <c r="O140" s="64">
        <v>36.74</v>
      </c>
      <c r="P140" s="65">
        <f t="shared" si="28"/>
        <v>36.74</v>
      </c>
      <c r="Q140" s="25"/>
      <c r="R140"/>
      <c r="S140" s="64">
        <v>32.07</v>
      </c>
      <c r="T140" s="64">
        <v>34.799999999999997</v>
      </c>
      <c r="U140" s="63">
        <f t="shared" si="39"/>
        <v>8.512628624883059E-2</v>
      </c>
      <c r="V140" s="2" t="str">
        <f t="shared" si="40"/>
        <v>N</v>
      </c>
      <c r="W140" s="63">
        <f t="shared" si="29"/>
        <v>5.5747126436781751E-2</v>
      </c>
      <c r="X140" s="2" t="str">
        <f t="shared" si="41"/>
        <v>N</v>
      </c>
      <c r="Y140" s="2" t="str">
        <f t="shared" si="37"/>
        <v>N</v>
      </c>
      <c r="Z140" s="65">
        <f t="shared" si="30"/>
        <v>33.06</v>
      </c>
      <c r="AB140" s="59"/>
      <c r="AD140" s="59"/>
    </row>
    <row r="141" spans="1:30" s="58" customFormat="1" x14ac:dyDescent="0.25">
      <c r="A141" s="34" t="s">
        <v>166</v>
      </c>
      <c r="B141" s="36">
        <v>6001465</v>
      </c>
      <c r="C141" s="36">
        <v>145679</v>
      </c>
      <c r="D141" s="36">
        <v>0</v>
      </c>
      <c r="E141" s="2">
        <v>3.29921</v>
      </c>
      <c r="F141" s="2">
        <f t="shared" si="31"/>
        <v>0.71220000000000006</v>
      </c>
      <c r="G141" s="2">
        <v>5.1523500000000002</v>
      </c>
      <c r="H141" s="2">
        <f t="shared" si="32"/>
        <v>3.79</v>
      </c>
      <c r="I141" s="2">
        <f t="shared" si="33"/>
        <v>3.8483999999999998</v>
      </c>
      <c r="J141" s="2">
        <f t="shared" si="34"/>
        <v>3.61382</v>
      </c>
      <c r="K141" s="2">
        <v>3.5513499999999998</v>
      </c>
      <c r="L141" s="2">
        <f t="shared" si="35"/>
        <v>3.5888300000000002</v>
      </c>
      <c r="M141" s="63">
        <f t="shared" si="36"/>
        <v>0.91929960460651516</v>
      </c>
      <c r="N141" s="70">
        <f t="shared" si="38"/>
        <v>0.91</v>
      </c>
      <c r="O141" s="64">
        <v>25</v>
      </c>
      <c r="P141" s="65">
        <f t="shared" si="28"/>
        <v>25</v>
      </c>
      <c r="Q141" s="25"/>
      <c r="R141"/>
      <c r="S141" s="64">
        <v>22.69</v>
      </c>
      <c r="T141" s="64">
        <v>25.77</v>
      </c>
      <c r="U141" s="63">
        <f t="shared" si="39"/>
        <v>0.13574261789334499</v>
      </c>
      <c r="V141" s="2" t="str">
        <f t="shared" si="40"/>
        <v>N</v>
      </c>
      <c r="W141" s="63">
        <f t="shared" si="29"/>
        <v>-2.9879705083430328E-2</v>
      </c>
      <c r="X141" s="2" t="str">
        <f t="shared" si="41"/>
        <v>N</v>
      </c>
      <c r="Y141" s="2" t="str">
        <f t="shared" si="37"/>
        <v>N</v>
      </c>
      <c r="Z141" s="65">
        <f t="shared" si="30"/>
        <v>24.490000000000002</v>
      </c>
      <c r="AB141" s="59"/>
      <c r="AD141" s="59"/>
    </row>
    <row r="142" spans="1:30" s="58" customFormat="1" x14ac:dyDescent="0.25">
      <c r="A142" s="34" t="s">
        <v>167</v>
      </c>
      <c r="B142" s="36">
        <v>6001473</v>
      </c>
      <c r="C142" s="36">
        <v>145729</v>
      </c>
      <c r="D142" s="36">
        <v>0</v>
      </c>
      <c r="E142" s="2">
        <v>3.2110300000000001</v>
      </c>
      <c r="F142" s="2">
        <f t="shared" si="31"/>
        <v>0.71220000000000006</v>
      </c>
      <c r="G142" s="2">
        <v>4.1492000000000004</v>
      </c>
      <c r="H142" s="2">
        <f t="shared" si="32"/>
        <v>3.79</v>
      </c>
      <c r="I142" s="2">
        <f t="shared" si="33"/>
        <v>3.8483999999999998</v>
      </c>
      <c r="J142" s="2">
        <f t="shared" si="34"/>
        <v>2.9102199999999998</v>
      </c>
      <c r="K142" s="2">
        <v>0</v>
      </c>
      <c r="L142" s="2">
        <f t="shared" si="35"/>
        <v>2.9102199999999998</v>
      </c>
      <c r="M142" s="63">
        <f t="shared" si="36"/>
        <v>1.1033633196115757</v>
      </c>
      <c r="N142" s="70">
        <f t="shared" si="38"/>
        <v>1.1000000000000001</v>
      </c>
      <c r="O142" s="64">
        <v>36.44</v>
      </c>
      <c r="P142" s="65">
        <f t="shared" si="28"/>
        <v>36.44</v>
      </c>
      <c r="Q142" s="25"/>
      <c r="R142"/>
      <c r="S142" s="64">
        <v>13.51</v>
      </c>
      <c r="T142" s="64">
        <v>32.619999999999997</v>
      </c>
      <c r="U142" s="63">
        <f t="shared" si="39"/>
        <v>1.4145077720207253</v>
      </c>
      <c r="V142" s="2" t="str">
        <f t="shared" si="40"/>
        <v>N</v>
      </c>
      <c r="W142" s="63">
        <f t="shared" si="29"/>
        <v>0.11710606989576948</v>
      </c>
      <c r="X142" s="2" t="str">
        <f t="shared" si="41"/>
        <v>N</v>
      </c>
      <c r="Y142" s="2" t="str">
        <f t="shared" si="37"/>
        <v>N</v>
      </c>
      <c r="Z142" s="65">
        <f t="shared" si="30"/>
        <v>30.990000000000002</v>
      </c>
      <c r="AB142" s="59"/>
      <c r="AD142" s="59"/>
    </row>
    <row r="143" spans="1:30" s="58" customFormat="1" x14ac:dyDescent="0.25">
      <c r="A143" s="39" t="s">
        <v>168</v>
      </c>
      <c r="B143" s="40">
        <v>6016539</v>
      </c>
      <c r="C143" s="40">
        <v>146124</v>
      </c>
      <c r="D143" s="40">
        <v>0</v>
      </c>
      <c r="E143" s="73">
        <v>3.6091500000000001</v>
      </c>
      <c r="F143" s="73">
        <f t="shared" si="31"/>
        <v>0.71220000000000006</v>
      </c>
      <c r="G143" s="73">
        <v>4.9976099999999999</v>
      </c>
      <c r="H143" s="73">
        <f t="shared" si="32"/>
        <v>3.79</v>
      </c>
      <c r="I143" s="73">
        <f t="shared" si="33"/>
        <v>3.8483999999999998</v>
      </c>
      <c r="J143" s="73">
        <f t="shared" si="34"/>
        <v>3.50529</v>
      </c>
      <c r="K143" s="73">
        <v>3.5798199999999998</v>
      </c>
      <c r="L143" s="73">
        <f t="shared" si="35"/>
        <v>3.50529</v>
      </c>
      <c r="M143" s="66">
        <f t="shared" si="36"/>
        <v>1.0296295028371405</v>
      </c>
      <c r="N143" s="74">
        <f t="shared" si="38"/>
        <v>1.02</v>
      </c>
      <c r="O143" s="67">
        <v>32.07</v>
      </c>
      <c r="P143" s="68">
        <f t="shared" si="28"/>
        <v>32.07</v>
      </c>
      <c r="Q143" s="25"/>
      <c r="R143"/>
      <c r="S143" s="67">
        <v>26.42</v>
      </c>
      <c r="T143" s="67">
        <v>30.98</v>
      </c>
      <c r="U143" s="66">
        <f t="shared" si="39"/>
        <v>0.17259651778955332</v>
      </c>
      <c r="V143" s="73" t="str">
        <f t="shared" si="40"/>
        <v>N</v>
      </c>
      <c r="W143" s="66">
        <f t="shared" si="29"/>
        <v>3.5183989670755318E-2</v>
      </c>
      <c r="X143" s="73" t="str">
        <f t="shared" si="41"/>
        <v>N</v>
      </c>
      <c r="Y143" s="73" t="str">
        <f t="shared" si="37"/>
        <v>N</v>
      </c>
      <c r="Z143" s="68">
        <f t="shared" si="30"/>
        <v>29.44</v>
      </c>
      <c r="AB143" s="59"/>
      <c r="AD143" s="59"/>
    </row>
    <row r="144" spans="1:30" s="58" customFormat="1" x14ac:dyDescent="0.25">
      <c r="A144" s="34" t="s">
        <v>169</v>
      </c>
      <c r="B144" s="36">
        <v>6001507</v>
      </c>
      <c r="C144" s="36">
        <v>145323</v>
      </c>
      <c r="D144" s="36">
        <v>0</v>
      </c>
      <c r="E144" s="2">
        <v>3.02596</v>
      </c>
      <c r="F144" s="2">
        <f t="shared" si="31"/>
        <v>0.71220000000000006</v>
      </c>
      <c r="G144" s="2">
        <v>3.7042899999999999</v>
      </c>
      <c r="H144" s="2">
        <f t="shared" si="32"/>
        <v>3.79</v>
      </c>
      <c r="I144" s="2">
        <f t="shared" si="33"/>
        <v>3.8483999999999998</v>
      </c>
      <c r="J144" s="2">
        <f t="shared" si="34"/>
        <v>2.59816</v>
      </c>
      <c r="K144" s="2">
        <v>3.0552100000000002</v>
      </c>
      <c r="L144" s="2">
        <f t="shared" si="35"/>
        <v>2.59816</v>
      </c>
      <c r="M144" s="63">
        <f t="shared" si="36"/>
        <v>1.1646549866059057</v>
      </c>
      <c r="N144" s="70">
        <f t="shared" si="38"/>
        <v>1.1599999999999999</v>
      </c>
      <c r="O144" s="64">
        <v>37.340000000000003</v>
      </c>
      <c r="P144" s="65">
        <f t="shared" si="28"/>
        <v>37.340000000000003</v>
      </c>
      <c r="Q144" s="25"/>
      <c r="R144"/>
      <c r="S144" s="64">
        <v>21.92</v>
      </c>
      <c r="T144" s="64">
        <v>36.74</v>
      </c>
      <c r="U144" s="63">
        <f t="shared" si="39"/>
        <v>0.67609489051094884</v>
      </c>
      <c r="V144" s="2" t="str">
        <f t="shared" si="40"/>
        <v>N</v>
      </c>
      <c r="W144" s="63">
        <f t="shared" si="29"/>
        <v>1.6330974414806788E-2</v>
      </c>
      <c r="X144" s="2" t="str">
        <f t="shared" si="41"/>
        <v>N</v>
      </c>
      <c r="Y144" s="2" t="str">
        <f t="shared" si="37"/>
        <v>N</v>
      </c>
      <c r="Z144" s="65">
        <f t="shared" si="30"/>
        <v>34.909999999999997</v>
      </c>
      <c r="AB144" s="59"/>
      <c r="AD144" s="59"/>
    </row>
    <row r="145" spans="1:30" s="58" customFormat="1" x14ac:dyDescent="0.25">
      <c r="A145" s="34" t="s">
        <v>170</v>
      </c>
      <c r="B145" s="36">
        <v>6000970</v>
      </c>
      <c r="C145" s="36">
        <v>146117</v>
      </c>
      <c r="D145" s="36">
        <v>0</v>
      </c>
      <c r="E145" s="2">
        <v>3.52698</v>
      </c>
      <c r="F145" s="2">
        <f t="shared" si="31"/>
        <v>0.71220000000000006</v>
      </c>
      <c r="G145" s="2">
        <v>3.3439299999999998</v>
      </c>
      <c r="H145" s="2">
        <f t="shared" si="32"/>
        <v>3.79</v>
      </c>
      <c r="I145" s="2">
        <f t="shared" si="33"/>
        <v>3.8483999999999998</v>
      </c>
      <c r="J145" s="2">
        <f t="shared" si="34"/>
        <v>2.3454100000000002</v>
      </c>
      <c r="K145" s="2">
        <v>2.8960599999999999</v>
      </c>
      <c r="L145" s="2">
        <f t="shared" si="35"/>
        <v>2.3454100000000002</v>
      </c>
      <c r="M145" s="63">
        <f t="shared" si="36"/>
        <v>1.5037797229482264</v>
      </c>
      <c r="N145" s="70">
        <f t="shared" si="38"/>
        <v>1.5</v>
      </c>
      <c r="O145" s="64">
        <v>38.68</v>
      </c>
      <c r="P145" s="65">
        <f t="shared" si="28"/>
        <v>38.68</v>
      </c>
      <c r="Q145" s="25"/>
      <c r="R145"/>
      <c r="S145" s="64">
        <v>37.340000000000003</v>
      </c>
      <c r="T145" s="64">
        <v>38.68</v>
      </c>
      <c r="U145" s="63">
        <f t="shared" si="39"/>
        <v>3.5886448848419822E-2</v>
      </c>
      <c r="V145" s="2" t="str">
        <f t="shared" si="40"/>
        <v>N</v>
      </c>
      <c r="W145" s="63">
        <f t="shared" si="29"/>
        <v>0</v>
      </c>
      <c r="X145" s="2" t="str">
        <f t="shared" si="41"/>
        <v>N</v>
      </c>
      <c r="Y145" s="2" t="str">
        <f t="shared" si="37"/>
        <v>N</v>
      </c>
      <c r="Z145" s="65">
        <f t="shared" si="30"/>
        <v>36.75</v>
      </c>
      <c r="AB145" s="59"/>
      <c r="AD145" s="59"/>
    </row>
    <row r="146" spans="1:30" s="58" customFormat="1" x14ac:dyDescent="0.25">
      <c r="A146" s="34" t="s">
        <v>171</v>
      </c>
      <c r="B146" s="36">
        <v>6010227</v>
      </c>
      <c r="C146" s="36">
        <v>145585</v>
      </c>
      <c r="D146" s="36">
        <v>0</v>
      </c>
      <c r="E146" s="2">
        <v>3.2150400000000001</v>
      </c>
      <c r="F146" s="2">
        <f t="shared" si="31"/>
        <v>0.71220000000000006</v>
      </c>
      <c r="G146" s="2">
        <v>3.7122299999999999</v>
      </c>
      <c r="H146" s="2">
        <f t="shared" si="32"/>
        <v>3.79</v>
      </c>
      <c r="I146" s="2">
        <f t="shared" si="33"/>
        <v>3.8483999999999998</v>
      </c>
      <c r="J146" s="2">
        <f t="shared" si="34"/>
        <v>2.6037300000000001</v>
      </c>
      <c r="K146" s="2">
        <v>2.8223799999999999</v>
      </c>
      <c r="L146" s="2">
        <f t="shared" si="35"/>
        <v>2.6037300000000001</v>
      </c>
      <c r="M146" s="63">
        <f t="shared" si="36"/>
        <v>1.234782408314226</v>
      </c>
      <c r="N146" s="70">
        <f t="shared" si="38"/>
        <v>1.23</v>
      </c>
      <c r="O146" s="64">
        <v>38.380000000000003</v>
      </c>
      <c r="P146" s="65">
        <f t="shared" si="28"/>
        <v>38.380000000000003</v>
      </c>
      <c r="Q146" s="25"/>
      <c r="R146"/>
      <c r="S146" s="64">
        <v>30.33</v>
      </c>
      <c r="T146" s="64">
        <v>38.08</v>
      </c>
      <c r="U146" s="63">
        <f t="shared" si="39"/>
        <v>0.25552258489943952</v>
      </c>
      <c r="V146" s="2" t="str">
        <f t="shared" si="40"/>
        <v>N</v>
      </c>
      <c r="W146" s="63">
        <f t="shared" si="29"/>
        <v>7.8781512605043142E-3</v>
      </c>
      <c r="X146" s="2" t="str">
        <f t="shared" si="41"/>
        <v>N</v>
      </c>
      <c r="Y146" s="2" t="str">
        <f t="shared" si="37"/>
        <v>N</v>
      </c>
      <c r="Z146" s="65">
        <f t="shared" si="30"/>
        <v>36.18</v>
      </c>
      <c r="AB146" s="59"/>
      <c r="AD146" s="59"/>
    </row>
    <row r="147" spans="1:30" s="58" customFormat="1" x14ac:dyDescent="0.25">
      <c r="A147" s="39" t="s">
        <v>172</v>
      </c>
      <c r="B147" s="40">
        <v>6002869</v>
      </c>
      <c r="C147" s="40">
        <v>145571</v>
      </c>
      <c r="D147" s="40">
        <v>0</v>
      </c>
      <c r="E147" s="73">
        <v>3.0850900000000001</v>
      </c>
      <c r="F147" s="73">
        <f t="shared" si="31"/>
        <v>0.71220000000000006</v>
      </c>
      <c r="G147" s="73">
        <v>4.69381</v>
      </c>
      <c r="H147" s="73">
        <f t="shared" si="32"/>
        <v>3.79</v>
      </c>
      <c r="I147" s="73">
        <f t="shared" si="33"/>
        <v>3.8483999999999998</v>
      </c>
      <c r="J147" s="73">
        <f t="shared" si="34"/>
        <v>3.2921999999999998</v>
      </c>
      <c r="K147" s="73">
        <v>3.3294100000000002</v>
      </c>
      <c r="L147" s="73">
        <f t="shared" si="35"/>
        <v>3.2921999999999998</v>
      </c>
      <c r="M147" s="66">
        <f t="shared" si="36"/>
        <v>0.93709069922847954</v>
      </c>
      <c r="N147" s="74">
        <f t="shared" si="38"/>
        <v>0.93</v>
      </c>
      <c r="O147" s="67">
        <v>26.42</v>
      </c>
      <c r="P147" s="68">
        <f t="shared" si="28"/>
        <v>26.42</v>
      </c>
      <c r="Q147" s="25"/>
      <c r="R147"/>
      <c r="S147" s="67">
        <v>25</v>
      </c>
      <c r="T147" s="67">
        <v>28.38</v>
      </c>
      <c r="U147" s="66">
        <f t="shared" si="39"/>
        <v>0.13519999999999996</v>
      </c>
      <c r="V147" s="73" t="str">
        <f t="shared" si="40"/>
        <v>N</v>
      </c>
      <c r="W147" s="66">
        <f t="shared" si="29"/>
        <v>-6.9062720225510826E-2</v>
      </c>
      <c r="X147" s="73" t="str">
        <f t="shared" si="41"/>
        <v>Y</v>
      </c>
      <c r="Y147" s="73" t="str">
        <f t="shared" si="37"/>
        <v>N</v>
      </c>
      <c r="Z147" s="68">
        <f t="shared" si="30"/>
        <v>26.970000000000002</v>
      </c>
      <c r="AB147" s="59"/>
      <c r="AD147" s="59"/>
    </row>
    <row r="148" spans="1:30" s="58" customFormat="1" x14ac:dyDescent="0.25">
      <c r="A148" s="37" t="s">
        <v>173</v>
      </c>
      <c r="B148" s="38">
        <v>6012587</v>
      </c>
      <c r="C148" s="38">
        <v>145680</v>
      </c>
      <c r="D148" s="38">
        <v>0</v>
      </c>
      <c r="E148" s="71">
        <v>3.0723699999999998</v>
      </c>
      <c r="F148" s="71">
        <f t="shared" si="31"/>
        <v>0.71220000000000006</v>
      </c>
      <c r="G148" s="71">
        <v>3.9058299999999999</v>
      </c>
      <c r="H148" s="71">
        <f t="shared" si="32"/>
        <v>3.79</v>
      </c>
      <c r="I148" s="71">
        <f t="shared" si="33"/>
        <v>3.8483999999999998</v>
      </c>
      <c r="J148" s="71">
        <f t="shared" si="34"/>
        <v>2.7395200000000002</v>
      </c>
      <c r="K148" s="71">
        <v>3.2987199999999999</v>
      </c>
      <c r="L148" s="71">
        <f t="shared" si="35"/>
        <v>2.7395200000000002</v>
      </c>
      <c r="M148" s="60">
        <f t="shared" si="36"/>
        <v>1.1214993867538838</v>
      </c>
      <c r="N148" s="72">
        <f t="shared" si="38"/>
        <v>1.1200000000000001</v>
      </c>
      <c r="O148" s="61">
        <v>36.74</v>
      </c>
      <c r="P148" s="62">
        <f t="shared" si="28"/>
        <v>36.74</v>
      </c>
      <c r="Q148" s="25"/>
      <c r="R148"/>
      <c r="S148" s="61">
        <v>23.46</v>
      </c>
      <c r="T148" s="61">
        <v>37.04</v>
      </c>
      <c r="U148" s="60">
        <f t="shared" si="39"/>
        <v>0.57885763000852508</v>
      </c>
      <c r="V148" s="71" t="str">
        <f t="shared" si="40"/>
        <v>N</v>
      </c>
      <c r="W148" s="60">
        <f t="shared" si="29"/>
        <v>-8.0993520518357759E-3</v>
      </c>
      <c r="X148" s="71" t="str">
        <f t="shared" si="41"/>
        <v>N</v>
      </c>
      <c r="Y148" s="71" t="str">
        <f t="shared" si="37"/>
        <v>N</v>
      </c>
      <c r="Z148" s="62">
        <f t="shared" si="30"/>
        <v>35.19</v>
      </c>
      <c r="AB148" s="59"/>
      <c r="AD148" s="59"/>
    </row>
    <row r="149" spans="1:30" s="58" customFormat="1" x14ac:dyDescent="0.25">
      <c r="A149" s="34" t="s">
        <v>174</v>
      </c>
      <c r="B149" s="36">
        <v>6001523</v>
      </c>
      <c r="C149" s="36">
        <v>146062</v>
      </c>
      <c r="D149" s="36">
        <v>0</v>
      </c>
      <c r="E149" s="2">
        <v>2.6482199999999998</v>
      </c>
      <c r="F149" s="2">
        <f t="shared" si="31"/>
        <v>0.71220000000000006</v>
      </c>
      <c r="G149" s="2">
        <v>3.8644099999999999</v>
      </c>
      <c r="H149" s="2">
        <f t="shared" si="32"/>
        <v>3.79</v>
      </c>
      <c r="I149" s="2">
        <f t="shared" si="33"/>
        <v>3.8483999999999998</v>
      </c>
      <c r="J149" s="2">
        <f t="shared" si="34"/>
        <v>2.7104699999999999</v>
      </c>
      <c r="K149" s="2">
        <v>3.0018199999999999</v>
      </c>
      <c r="L149" s="2">
        <f t="shared" si="35"/>
        <v>2.7104699999999999</v>
      </c>
      <c r="M149" s="63">
        <f t="shared" si="36"/>
        <v>0.97703350341453687</v>
      </c>
      <c r="N149" s="70">
        <f t="shared" si="38"/>
        <v>0.97</v>
      </c>
      <c r="O149" s="64">
        <v>29.03</v>
      </c>
      <c r="P149" s="65">
        <f t="shared" si="28"/>
        <v>29.03</v>
      </c>
      <c r="Q149" s="25"/>
      <c r="R149"/>
      <c r="S149" s="64">
        <v>29.03</v>
      </c>
      <c r="T149" s="64">
        <v>32.619999999999997</v>
      </c>
      <c r="U149" s="63">
        <f t="shared" si="39"/>
        <v>0.12366517395797438</v>
      </c>
      <c r="V149" s="2" t="str">
        <f t="shared" si="40"/>
        <v>N</v>
      </c>
      <c r="W149" s="63">
        <f t="shared" si="29"/>
        <v>-0.11005518087063142</v>
      </c>
      <c r="X149" s="2" t="str">
        <f t="shared" si="41"/>
        <v>Y</v>
      </c>
      <c r="Y149" s="2" t="str">
        <f t="shared" si="37"/>
        <v>N</v>
      </c>
      <c r="Z149" s="65">
        <f t="shared" si="30"/>
        <v>30.990000000000002</v>
      </c>
      <c r="AB149" s="59"/>
      <c r="AD149" s="59"/>
    </row>
    <row r="150" spans="1:30" s="58" customFormat="1" x14ac:dyDescent="0.25">
      <c r="A150" s="34" t="s">
        <v>175</v>
      </c>
      <c r="B150" s="36">
        <v>6001564</v>
      </c>
      <c r="C150" s="36">
        <v>145853</v>
      </c>
      <c r="D150" s="36">
        <v>0</v>
      </c>
      <c r="E150" s="2">
        <v>3.82959</v>
      </c>
      <c r="F150" s="2">
        <f t="shared" si="31"/>
        <v>0.71220000000000006</v>
      </c>
      <c r="G150" s="2">
        <v>3.5102199999999999</v>
      </c>
      <c r="H150" s="2">
        <f t="shared" si="32"/>
        <v>3.79</v>
      </c>
      <c r="I150" s="2">
        <f t="shared" si="33"/>
        <v>3.8483999999999998</v>
      </c>
      <c r="J150" s="2">
        <f t="shared" si="34"/>
        <v>2.46204</v>
      </c>
      <c r="K150" s="2">
        <v>3.0018600000000002</v>
      </c>
      <c r="L150" s="2">
        <f t="shared" si="35"/>
        <v>2.46204</v>
      </c>
      <c r="M150" s="63">
        <f t="shared" si="36"/>
        <v>1.5554540137446995</v>
      </c>
      <c r="N150" s="70">
        <f t="shared" si="38"/>
        <v>1.55</v>
      </c>
      <c r="O150" s="64">
        <v>38.68</v>
      </c>
      <c r="P150" s="65">
        <f t="shared" si="28"/>
        <v>38.68</v>
      </c>
      <c r="Q150" s="25"/>
      <c r="R150"/>
      <c r="S150" s="64">
        <v>38.68</v>
      </c>
      <c r="T150" s="64">
        <v>38.68</v>
      </c>
      <c r="U150" s="63">
        <f t="shared" si="39"/>
        <v>0</v>
      </c>
      <c r="V150" s="2" t="str">
        <f t="shared" si="40"/>
        <v>N</v>
      </c>
      <c r="W150" s="63">
        <f t="shared" si="29"/>
        <v>0</v>
      </c>
      <c r="X150" s="2" t="str">
        <f t="shared" si="41"/>
        <v>N</v>
      </c>
      <c r="Y150" s="2" t="str">
        <f t="shared" si="37"/>
        <v>N</v>
      </c>
      <c r="Z150" s="65">
        <f t="shared" si="30"/>
        <v>36.75</v>
      </c>
      <c r="AB150" s="59"/>
      <c r="AD150" s="59"/>
    </row>
    <row r="151" spans="1:30" s="58" customFormat="1" x14ac:dyDescent="0.25">
      <c r="A151" s="34" t="s">
        <v>176</v>
      </c>
      <c r="B151" s="36">
        <v>6001580</v>
      </c>
      <c r="C151" s="36">
        <v>145648</v>
      </c>
      <c r="D151" s="36">
        <v>0</v>
      </c>
      <c r="E151" s="2">
        <v>2.1474899999999999</v>
      </c>
      <c r="F151" s="2">
        <f t="shared" si="31"/>
        <v>0.71220000000000006</v>
      </c>
      <c r="G151" s="2">
        <v>4.6504899999999996</v>
      </c>
      <c r="H151" s="2">
        <f t="shared" si="32"/>
        <v>3.79</v>
      </c>
      <c r="I151" s="2">
        <f t="shared" si="33"/>
        <v>3.8483999999999998</v>
      </c>
      <c r="J151" s="2">
        <f t="shared" si="34"/>
        <v>3.2618200000000002</v>
      </c>
      <c r="K151" s="2">
        <v>2.7308300000000001</v>
      </c>
      <c r="L151" s="2">
        <f t="shared" si="35"/>
        <v>3.04942</v>
      </c>
      <c r="M151" s="63">
        <f t="shared" si="36"/>
        <v>0.70422900092476604</v>
      </c>
      <c r="N151" s="70">
        <f t="shared" si="38"/>
        <v>0.7</v>
      </c>
      <c r="O151" s="64">
        <v>9</v>
      </c>
      <c r="P151" s="65">
        <f t="shared" si="28"/>
        <v>9</v>
      </c>
      <c r="Q151" s="25"/>
      <c r="R151"/>
      <c r="S151" s="64">
        <v>0</v>
      </c>
      <c r="T151" s="64">
        <v>14.26</v>
      </c>
      <c r="U151" s="63">
        <f t="shared" si="39"/>
        <v>0</v>
      </c>
      <c r="V151" s="2" t="str">
        <f t="shared" si="40"/>
        <v>N</v>
      </c>
      <c r="W151" s="63">
        <f t="shared" si="29"/>
        <v>-0.3688639551192146</v>
      </c>
      <c r="X151" s="2" t="str">
        <f t="shared" si="41"/>
        <v>Y</v>
      </c>
      <c r="Y151" s="2" t="str">
        <f t="shared" si="37"/>
        <v>N</v>
      </c>
      <c r="Z151" s="65">
        <f t="shared" si="30"/>
        <v>13.549999999999999</v>
      </c>
      <c r="AB151" s="59"/>
      <c r="AD151" s="59"/>
    </row>
    <row r="152" spans="1:30" s="58" customFormat="1" x14ac:dyDescent="0.25">
      <c r="A152" s="39" t="s">
        <v>177</v>
      </c>
      <c r="B152" s="40">
        <v>6012355</v>
      </c>
      <c r="C152" s="40">
        <v>145666</v>
      </c>
      <c r="D152" s="40">
        <v>0</v>
      </c>
      <c r="E152" s="73">
        <v>3.7649699999999999</v>
      </c>
      <c r="F152" s="73">
        <f t="shared" si="31"/>
        <v>0.71220000000000006</v>
      </c>
      <c r="G152" s="73">
        <v>4.16256</v>
      </c>
      <c r="H152" s="73">
        <f t="shared" si="32"/>
        <v>3.79</v>
      </c>
      <c r="I152" s="73">
        <f t="shared" si="33"/>
        <v>3.8483999999999998</v>
      </c>
      <c r="J152" s="73">
        <f t="shared" si="34"/>
        <v>2.9195899999999999</v>
      </c>
      <c r="K152" s="73">
        <v>3.3304299999999998</v>
      </c>
      <c r="L152" s="73">
        <f t="shared" si="35"/>
        <v>2.9195899999999999</v>
      </c>
      <c r="M152" s="66">
        <f t="shared" si="36"/>
        <v>1.2895543552348103</v>
      </c>
      <c r="N152" s="74">
        <f t="shared" si="38"/>
        <v>1.28</v>
      </c>
      <c r="O152" s="67">
        <v>38.68</v>
      </c>
      <c r="P152" s="68">
        <f t="shared" si="28"/>
        <v>38.68</v>
      </c>
      <c r="Q152" s="25"/>
      <c r="R152"/>
      <c r="S152" s="67">
        <v>38.229999999999997</v>
      </c>
      <c r="T152" s="67">
        <v>38.68</v>
      </c>
      <c r="U152" s="66">
        <f t="shared" si="39"/>
        <v>1.1770860580695864E-2</v>
      </c>
      <c r="V152" s="73" t="str">
        <f t="shared" si="40"/>
        <v>N</v>
      </c>
      <c r="W152" s="66">
        <f t="shared" si="29"/>
        <v>0</v>
      </c>
      <c r="X152" s="73" t="str">
        <f t="shared" si="41"/>
        <v>N</v>
      </c>
      <c r="Y152" s="73" t="str">
        <f t="shared" si="37"/>
        <v>N</v>
      </c>
      <c r="Z152" s="68">
        <f t="shared" si="30"/>
        <v>36.75</v>
      </c>
      <c r="AB152" s="59"/>
      <c r="AD152" s="59"/>
    </row>
    <row r="153" spans="1:30" s="58" customFormat="1" x14ac:dyDescent="0.25">
      <c r="A153" s="37" t="s">
        <v>178</v>
      </c>
      <c r="B153" s="38">
        <v>6008601</v>
      </c>
      <c r="C153" s="38">
        <v>145670</v>
      </c>
      <c r="D153" s="38">
        <v>0</v>
      </c>
      <c r="E153" s="71">
        <v>2.43832</v>
      </c>
      <c r="F153" s="71">
        <f t="shared" si="31"/>
        <v>0.71220000000000006</v>
      </c>
      <c r="G153" s="71">
        <v>4.8224799999999997</v>
      </c>
      <c r="H153" s="71">
        <f t="shared" si="32"/>
        <v>3.79</v>
      </c>
      <c r="I153" s="71">
        <f t="shared" si="33"/>
        <v>3.8483999999999998</v>
      </c>
      <c r="J153" s="71">
        <f t="shared" si="34"/>
        <v>3.38245</v>
      </c>
      <c r="K153" s="71">
        <v>3.6441499999999998</v>
      </c>
      <c r="L153" s="71">
        <f t="shared" si="35"/>
        <v>3.38245</v>
      </c>
      <c r="M153" s="60">
        <f t="shared" si="36"/>
        <v>0.72087392274830375</v>
      </c>
      <c r="N153" s="72">
        <f t="shared" si="38"/>
        <v>0.72</v>
      </c>
      <c r="O153" s="61">
        <v>10.5</v>
      </c>
      <c r="P153" s="62">
        <f t="shared" si="28"/>
        <v>10.5</v>
      </c>
      <c r="Q153" s="25"/>
      <c r="R153"/>
      <c r="S153" s="61">
        <v>0</v>
      </c>
      <c r="T153" s="61">
        <v>9.75</v>
      </c>
      <c r="U153" s="60">
        <f t="shared" si="39"/>
        <v>0</v>
      </c>
      <c r="V153" s="71" t="str">
        <f t="shared" si="40"/>
        <v>N</v>
      </c>
      <c r="W153" s="60">
        <f t="shared" si="29"/>
        <v>7.6923076923076927E-2</v>
      </c>
      <c r="X153" s="71" t="str">
        <f t="shared" si="41"/>
        <v>N</v>
      </c>
      <c r="Y153" s="71" t="str">
        <f t="shared" si="37"/>
        <v>N</v>
      </c>
      <c r="Z153" s="62">
        <f t="shared" si="30"/>
        <v>9.27</v>
      </c>
      <c r="AB153" s="59"/>
      <c r="AD153" s="59"/>
    </row>
    <row r="154" spans="1:30" s="58" customFormat="1" x14ac:dyDescent="0.25">
      <c r="A154" s="34" t="s">
        <v>179</v>
      </c>
      <c r="B154" s="36">
        <v>6001457</v>
      </c>
      <c r="C154" s="36">
        <v>145439</v>
      </c>
      <c r="D154" s="36">
        <v>0</v>
      </c>
      <c r="E154" s="2">
        <v>3.3551600000000001</v>
      </c>
      <c r="F154" s="2">
        <f t="shared" si="31"/>
        <v>0.71220000000000006</v>
      </c>
      <c r="G154" s="2">
        <v>4.50305</v>
      </c>
      <c r="H154" s="2">
        <f t="shared" si="32"/>
        <v>3.79</v>
      </c>
      <c r="I154" s="2">
        <f t="shared" si="33"/>
        <v>3.8483999999999998</v>
      </c>
      <c r="J154" s="2">
        <f t="shared" si="34"/>
        <v>3.1583999999999999</v>
      </c>
      <c r="K154" s="2">
        <v>3.3435999999999999</v>
      </c>
      <c r="L154" s="2">
        <f t="shared" si="35"/>
        <v>3.1583999999999999</v>
      </c>
      <c r="M154" s="63">
        <f t="shared" si="36"/>
        <v>1.0622973657548127</v>
      </c>
      <c r="N154" s="70">
        <f t="shared" si="38"/>
        <v>1.06</v>
      </c>
      <c r="O154" s="64">
        <v>34.26</v>
      </c>
      <c r="P154" s="65">
        <f t="shared" si="28"/>
        <v>34.26</v>
      </c>
      <c r="Q154" s="25"/>
      <c r="R154"/>
      <c r="S154" s="64">
        <v>26.42</v>
      </c>
      <c r="T154" s="64">
        <v>33.159999999999997</v>
      </c>
      <c r="U154" s="63">
        <f t="shared" si="39"/>
        <v>0.2551097653292958</v>
      </c>
      <c r="V154" s="2" t="str">
        <f t="shared" si="40"/>
        <v>N</v>
      </c>
      <c r="W154" s="63">
        <f t="shared" si="29"/>
        <v>3.3172496984318504E-2</v>
      </c>
      <c r="X154" s="2" t="str">
        <f t="shared" si="41"/>
        <v>N</v>
      </c>
      <c r="Y154" s="2" t="str">
        <f t="shared" si="37"/>
        <v>N</v>
      </c>
      <c r="Z154" s="65">
        <f t="shared" si="30"/>
        <v>31.51</v>
      </c>
      <c r="AB154" s="59"/>
      <c r="AD154" s="59"/>
    </row>
    <row r="155" spans="1:30" s="58" customFormat="1" x14ac:dyDescent="0.25">
      <c r="A155" s="34" t="s">
        <v>180</v>
      </c>
      <c r="B155" s="36">
        <v>6001358</v>
      </c>
      <c r="C155" s="36">
        <v>145636</v>
      </c>
      <c r="D155" s="36">
        <v>0</v>
      </c>
      <c r="E155" s="2">
        <v>2.99919</v>
      </c>
      <c r="F155" s="2">
        <f t="shared" si="31"/>
        <v>0.71220000000000006</v>
      </c>
      <c r="G155" s="2">
        <v>3.4066000000000001</v>
      </c>
      <c r="H155" s="2">
        <f t="shared" si="32"/>
        <v>3.79</v>
      </c>
      <c r="I155" s="2">
        <f t="shared" si="33"/>
        <v>3.8483999999999998</v>
      </c>
      <c r="J155" s="2">
        <f t="shared" si="34"/>
        <v>2.3893599999999999</v>
      </c>
      <c r="K155" s="2">
        <v>2.8384299999999998</v>
      </c>
      <c r="L155" s="2">
        <f t="shared" si="35"/>
        <v>2.3893599999999999</v>
      </c>
      <c r="M155" s="63">
        <f t="shared" si="36"/>
        <v>1.2552273412127097</v>
      </c>
      <c r="N155" s="70">
        <f t="shared" si="38"/>
        <v>1.25</v>
      </c>
      <c r="O155" s="64">
        <v>38.68</v>
      </c>
      <c r="P155" s="65">
        <f t="shared" si="28"/>
        <v>38.68</v>
      </c>
      <c r="Q155" s="25"/>
      <c r="R155"/>
      <c r="S155" s="64">
        <v>35.89</v>
      </c>
      <c r="T155" s="64">
        <v>38.68</v>
      </c>
      <c r="U155" s="63">
        <f t="shared" si="39"/>
        <v>7.7737531345778738E-2</v>
      </c>
      <c r="V155" s="2" t="str">
        <f t="shared" si="40"/>
        <v>N</v>
      </c>
      <c r="W155" s="63">
        <f t="shared" si="29"/>
        <v>0</v>
      </c>
      <c r="X155" s="2" t="str">
        <f t="shared" si="41"/>
        <v>N</v>
      </c>
      <c r="Y155" s="2" t="str">
        <f t="shared" si="37"/>
        <v>N</v>
      </c>
      <c r="Z155" s="65">
        <f t="shared" si="30"/>
        <v>36.75</v>
      </c>
      <c r="AB155" s="59"/>
      <c r="AD155" s="59"/>
    </row>
    <row r="156" spans="1:30" s="58" customFormat="1" x14ac:dyDescent="0.25">
      <c r="A156" s="34" t="s">
        <v>181</v>
      </c>
      <c r="B156" s="36">
        <v>6010367</v>
      </c>
      <c r="C156" s="36">
        <v>145614</v>
      </c>
      <c r="D156" s="36">
        <v>0</v>
      </c>
      <c r="E156" s="2">
        <v>3.4106000000000001</v>
      </c>
      <c r="F156" s="2">
        <f t="shared" si="31"/>
        <v>0.71220000000000006</v>
      </c>
      <c r="G156" s="2">
        <v>4.2043600000000003</v>
      </c>
      <c r="H156" s="2">
        <f t="shared" si="32"/>
        <v>3.79</v>
      </c>
      <c r="I156" s="2">
        <f t="shared" si="33"/>
        <v>3.8483999999999998</v>
      </c>
      <c r="J156" s="2">
        <f t="shared" si="34"/>
        <v>2.9489100000000001</v>
      </c>
      <c r="K156" s="2">
        <v>3.1774100000000001</v>
      </c>
      <c r="L156" s="2">
        <f t="shared" si="35"/>
        <v>2.9489100000000001</v>
      </c>
      <c r="M156" s="63">
        <f t="shared" si="36"/>
        <v>1.156562933422858</v>
      </c>
      <c r="N156" s="70">
        <f t="shared" si="38"/>
        <v>1.1499999999999999</v>
      </c>
      <c r="O156" s="64">
        <v>37.19</v>
      </c>
      <c r="P156" s="65">
        <f t="shared" si="28"/>
        <v>37.19</v>
      </c>
      <c r="Q156" s="25"/>
      <c r="R156"/>
      <c r="S156" s="64">
        <v>34.799999999999997</v>
      </c>
      <c r="T156" s="64">
        <v>37.93</v>
      </c>
      <c r="U156" s="63">
        <f t="shared" si="39"/>
        <v>8.9942528735632271E-2</v>
      </c>
      <c r="V156" s="2" t="str">
        <f t="shared" si="40"/>
        <v>N</v>
      </c>
      <c r="W156" s="63">
        <f t="shared" si="29"/>
        <v>-1.9509622989717954E-2</v>
      </c>
      <c r="X156" s="2" t="str">
        <f t="shared" si="41"/>
        <v>N</v>
      </c>
      <c r="Y156" s="2" t="str">
        <f t="shared" si="37"/>
        <v>N</v>
      </c>
      <c r="Z156" s="65">
        <f t="shared" si="30"/>
        <v>36.04</v>
      </c>
      <c r="AB156" s="59"/>
      <c r="AD156" s="59"/>
    </row>
    <row r="157" spans="1:30" s="58" customFormat="1" x14ac:dyDescent="0.25">
      <c r="A157" s="39" t="s">
        <v>182</v>
      </c>
      <c r="B157" s="40">
        <v>6001697</v>
      </c>
      <c r="C157" s="40">
        <v>145639</v>
      </c>
      <c r="D157" s="40">
        <v>0</v>
      </c>
      <c r="E157" s="73">
        <v>1.8520000000000001</v>
      </c>
      <c r="F157" s="73">
        <f t="shared" si="31"/>
        <v>0.71220000000000006</v>
      </c>
      <c r="G157" s="73">
        <v>4.5078100000000001</v>
      </c>
      <c r="H157" s="73">
        <f t="shared" si="32"/>
        <v>3.79</v>
      </c>
      <c r="I157" s="73">
        <f t="shared" si="33"/>
        <v>3.8483999999999998</v>
      </c>
      <c r="J157" s="73">
        <f t="shared" si="34"/>
        <v>3.16174</v>
      </c>
      <c r="K157" s="73">
        <v>2.6243099999999999</v>
      </c>
      <c r="L157" s="73">
        <f t="shared" si="35"/>
        <v>2.9467699999999999</v>
      </c>
      <c r="M157" s="66">
        <f t="shared" si="36"/>
        <v>0.62848474770681129</v>
      </c>
      <c r="N157" s="74">
        <f t="shared" si="38"/>
        <v>0.62</v>
      </c>
      <c r="O157" s="67">
        <v>0</v>
      </c>
      <c r="P157" s="68">
        <f t="shared" si="28"/>
        <v>0</v>
      </c>
      <c r="Q157" s="25"/>
      <c r="R157"/>
      <c r="S157" s="67">
        <v>0</v>
      </c>
      <c r="T157" s="67">
        <v>0</v>
      </c>
      <c r="U157" s="66">
        <f t="shared" si="39"/>
        <v>0</v>
      </c>
      <c r="V157" s="73" t="str">
        <f t="shared" si="40"/>
        <v>N</v>
      </c>
      <c r="W157" s="66">
        <f t="shared" si="29"/>
        <v>0</v>
      </c>
      <c r="X157" s="73" t="str">
        <f t="shared" si="41"/>
        <v>N</v>
      </c>
      <c r="Y157" s="73" t="str">
        <f t="shared" si="37"/>
        <v>N</v>
      </c>
      <c r="Z157" s="68">
        <f t="shared" si="30"/>
        <v>0</v>
      </c>
      <c r="AB157" s="59"/>
      <c r="AD157" s="59"/>
    </row>
    <row r="158" spans="1:30" s="58" customFormat="1" x14ac:dyDescent="0.25">
      <c r="A158" s="34" t="s">
        <v>183</v>
      </c>
      <c r="B158" s="36">
        <v>6001770</v>
      </c>
      <c r="C158" s="36">
        <v>146131</v>
      </c>
      <c r="D158" s="36">
        <v>0</v>
      </c>
      <c r="E158" s="2">
        <v>3.7965300000000002</v>
      </c>
      <c r="F158" s="2">
        <f t="shared" si="31"/>
        <v>0.71220000000000006</v>
      </c>
      <c r="G158" s="2">
        <v>3.84199</v>
      </c>
      <c r="H158" s="2">
        <f t="shared" si="32"/>
        <v>3.79</v>
      </c>
      <c r="I158" s="2">
        <f t="shared" si="33"/>
        <v>3.8483999999999998</v>
      </c>
      <c r="J158" s="2">
        <f t="shared" si="34"/>
        <v>2.6947399999999999</v>
      </c>
      <c r="K158" s="2">
        <v>3.0664600000000002</v>
      </c>
      <c r="L158" s="2">
        <f t="shared" si="35"/>
        <v>2.6947399999999999</v>
      </c>
      <c r="M158" s="63">
        <f t="shared" si="36"/>
        <v>1.4088669036715973</v>
      </c>
      <c r="N158" s="70">
        <f t="shared" si="38"/>
        <v>1.4</v>
      </c>
      <c r="O158" s="64">
        <v>38.68</v>
      </c>
      <c r="P158" s="65">
        <f t="shared" si="28"/>
        <v>38.68</v>
      </c>
      <c r="Q158" s="25"/>
      <c r="R158"/>
      <c r="S158" s="64">
        <v>38.68</v>
      </c>
      <c r="T158" s="64">
        <v>38.68</v>
      </c>
      <c r="U158" s="63">
        <f t="shared" si="39"/>
        <v>0</v>
      </c>
      <c r="V158" s="2" t="str">
        <f t="shared" si="40"/>
        <v>N</v>
      </c>
      <c r="W158" s="63">
        <f t="shared" si="29"/>
        <v>0</v>
      </c>
      <c r="X158" s="2" t="str">
        <f t="shared" si="41"/>
        <v>N</v>
      </c>
      <c r="Y158" s="2" t="str">
        <f t="shared" si="37"/>
        <v>N</v>
      </c>
      <c r="Z158" s="65">
        <f t="shared" si="30"/>
        <v>36.75</v>
      </c>
      <c r="AB158" s="59"/>
      <c r="AD158" s="59"/>
    </row>
    <row r="159" spans="1:30" s="58" customFormat="1" x14ac:dyDescent="0.25">
      <c r="A159" s="34" t="s">
        <v>184</v>
      </c>
      <c r="B159" s="36">
        <v>6000277</v>
      </c>
      <c r="C159" s="36">
        <v>145004</v>
      </c>
      <c r="D159" s="36">
        <v>0</v>
      </c>
      <c r="E159" s="2">
        <v>3.45208</v>
      </c>
      <c r="F159" s="2">
        <f t="shared" si="31"/>
        <v>0.71220000000000006</v>
      </c>
      <c r="G159" s="2">
        <v>4.8063200000000004</v>
      </c>
      <c r="H159" s="2">
        <f t="shared" si="32"/>
        <v>3.79</v>
      </c>
      <c r="I159" s="2">
        <f t="shared" si="33"/>
        <v>3.8483999999999998</v>
      </c>
      <c r="J159" s="2">
        <f t="shared" si="34"/>
        <v>3.3711199999999999</v>
      </c>
      <c r="K159" s="2">
        <v>3.1095799999999998</v>
      </c>
      <c r="L159" s="2">
        <f t="shared" si="35"/>
        <v>3.2665000000000002</v>
      </c>
      <c r="M159" s="63">
        <f t="shared" si="36"/>
        <v>1.0568131027093219</v>
      </c>
      <c r="N159" s="70">
        <f t="shared" si="38"/>
        <v>1.05</v>
      </c>
      <c r="O159" s="64">
        <v>33.71</v>
      </c>
      <c r="P159" s="65">
        <f t="shared" si="28"/>
        <v>33.71</v>
      </c>
      <c r="Q159" s="25"/>
      <c r="R159"/>
      <c r="S159" s="64">
        <v>36.44</v>
      </c>
      <c r="T159" s="64">
        <v>35.89</v>
      </c>
      <c r="U159" s="63">
        <f t="shared" si="39"/>
        <v>-1.5093304061470834E-2</v>
      </c>
      <c r="V159" s="2" t="str">
        <f t="shared" si="40"/>
        <v>N</v>
      </c>
      <c r="W159" s="63">
        <f t="shared" si="29"/>
        <v>-6.074115352465867E-2</v>
      </c>
      <c r="X159" s="2" t="str">
        <f t="shared" si="41"/>
        <v>Y</v>
      </c>
      <c r="Y159" s="2" t="str">
        <f t="shared" si="37"/>
        <v>N</v>
      </c>
      <c r="Z159" s="65">
        <f t="shared" si="30"/>
        <v>34.1</v>
      </c>
      <c r="AB159" s="59"/>
      <c r="AD159" s="59"/>
    </row>
    <row r="160" spans="1:30" s="58" customFormat="1" x14ac:dyDescent="0.25">
      <c r="A160" s="34" t="s">
        <v>185</v>
      </c>
      <c r="B160" s="36">
        <v>6000269</v>
      </c>
      <c r="C160" s="36">
        <v>145043</v>
      </c>
      <c r="D160" s="36">
        <v>0</v>
      </c>
      <c r="E160" s="2">
        <v>3.2096399999999998</v>
      </c>
      <c r="F160" s="2">
        <f t="shared" si="31"/>
        <v>0.71220000000000006</v>
      </c>
      <c r="G160" s="2">
        <v>4.8101799999999999</v>
      </c>
      <c r="H160" s="2">
        <f t="shared" si="32"/>
        <v>3.79</v>
      </c>
      <c r="I160" s="2">
        <f t="shared" si="33"/>
        <v>3.8483999999999998</v>
      </c>
      <c r="J160" s="2">
        <f t="shared" si="34"/>
        <v>3.3738199999999998</v>
      </c>
      <c r="K160" s="2">
        <v>3.5696699999999999</v>
      </c>
      <c r="L160" s="2">
        <f t="shared" si="35"/>
        <v>3.3738199999999998</v>
      </c>
      <c r="M160" s="63">
        <f t="shared" si="36"/>
        <v>0.95133706006840912</v>
      </c>
      <c r="N160" s="70">
        <f t="shared" si="38"/>
        <v>0.95</v>
      </c>
      <c r="O160" s="64">
        <v>27.72</v>
      </c>
      <c r="P160" s="65">
        <f t="shared" si="28"/>
        <v>27.72</v>
      </c>
      <c r="Q160" s="25"/>
      <c r="R160"/>
      <c r="S160" s="64">
        <v>22.69</v>
      </c>
      <c r="T160" s="64">
        <v>29.68</v>
      </c>
      <c r="U160" s="63">
        <f t="shared" si="39"/>
        <v>0.30806522697223437</v>
      </c>
      <c r="V160" s="2" t="str">
        <f t="shared" si="40"/>
        <v>N</v>
      </c>
      <c r="W160" s="63">
        <f t="shared" si="29"/>
        <v>-6.6037735849056631E-2</v>
      </c>
      <c r="X160" s="2" t="str">
        <f t="shared" si="41"/>
        <v>Y</v>
      </c>
      <c r="Y160" s="2" t="str">
        <f t="shared" si="37"/>
        <v>N</v>
      </c>
      <c r="Z160" s="65">
        <f t="shared" si="30"/>
        <v>28.200000000000003</v>
      </c>
      <c r="AB160" s="59"/>
      <c r="AD160" s="59"/>
    </row>
    <row r="161" spans="1:30" s="58" customFormat="1" x14ac:dyDescent="0.25">
      <c r="A161" s="39" t="s">
        <v>186</v>
      </c>
      <c r="B161" s="40">
        <v>6006563</v>
      </c>
      <c r="C161" s="40">
        <v>145932</v>
      </c>
      <c r="D161" s="40">
        <v>0</v>
      </c>
      <c r="E161" s="73">
        <v>3.8626299999999998</v>
      </c>
      <c r="F161" s="73">
        <f t="shared" si="31"/>
        <v>0.71220000000000006</v>
      </c>
      <c r="G161" s="73">
        <v>4.3772700000000002</v>
      </c>
      <c r="H161" s="73">
        <f t="shared" si="32"/>
        <v>3.79</v>
      </c>
      <c r="I161" s="73">
        <f t="shared" si="33"/>
        <v>3.8483999999999998</v>
      </c>
      <c r="J161" s="73">
        <f t="shared" si="34"/>
        <v>3.0701800000000001</v>
      </c>
      <c r="K161" s="73">
        <v>3.2794300000000001</v>
      </c>
      <c r="L161" s="73">
        <f t="shared" si="35"/>
        <v>3.0701800000000001</v>
      </c>
      <c r="M161" s="66">
        <f t="shared" si="36"/>
        <v>1.258111902233745</v>
      </c>
      <c r="N161" s="74">
        <f t="shared" si="38"/>
        <v>1.25</v>
      </c>
      <c r="O161" s="67">
        <v>38.68</v>
      </c>
      <c r="P161" s="68">
        <f t="shared" si="28"/>
        <v>38.68</v>
      </c>
      <c r="Q161" s="25"/>
      <c r="R161"/>
      <c r="S161" s="67">
        <v>35.89</v>
      </c>
      <c r="T161" s="67">
        <v>37.49</v>
      </c>
      <c r="U161" s="66">
        <f t="shared" si="39"/>
        <v>4.458066313736421E-2</v>
      </c>
      <c r="V161" s="73" t="str">
        <f t="shared" si="40"/>
        <v>N</v>
      </c>
      <c r="W161" s="66">
        <f t="shared" si="29"/>
        <v>3.1741797812750001E-2</v>
      </c>
      <c r="X161" s="73" t="str">
        <f t="shared" si="41"/>
        <v>N</v>
      </c>
      <c r="Y161" s="73" t="str">
        <f t="shared" si="37"/>
        <v>N</v>
      </c>
      <c r="Z161" s="68">
        <f t="shared" si="30"/>
        <v>35.619999999999997</v>
      </c>
      <c r="AB161" s="59"/>
      <c r="AD161" s="59"/>
    </row>
    <row r="162" spans="1:30" s="58" customFormat="1" x14ac:dyDescent="0.25">
      <c r="A162" s="37" t="s">
        <v>187</v>
      </c>
      <c r="B162" s="38">
        <v>6015168</v>
      </c>
      <c r="C162" s="38">
        <v>145982</v>
      </c>
      <c r="D162" s="38">
        <v>0</v>
      </c>
      <c r="E162" s="71">
        <v>3.03145</v>
      </c>
      <c r="F162" s="71">
        <f t="shared" si="31"/>
        <v>0.71220000000000006</v>
      </c>
      <c r="G162" s="71">
        <v>4.6902600000000003</v>
      </c>
      <c r="H162" s="71">
        <f t="shared" si="32"/>
        <v>3.79</v>
      </c>
      <c r="I162" s="71">
        <f t="shared" si="33"/>
        <v>3.8483999999999998</v>
      </c>
      <c r="J162" s="71">
        <f t="shared" si="34"/>
        <v>3.2897099999999999</v>
      </c>
      <c r="K162" s="71">
        <v>3.3817400000000002</v>
      </c>
      <c r="L162" s="71">
        <f t="shared" si="35"/>
        <v>3.2897099999999999</v>
      </c>
      <c r="M162" s="60">
        <f t="shared" si="36"/>
        <v>0.92149459982794835</v>
      </c>
      <c r="N162" s="72">
        <f t="shared" si="38"/>
        <v>0.92</v>
      </c>
      <c r="O162" s="61">
        <v>25.77</v>
      </c>
      <c r="P162" s="62">
        <f t="shared" si="28"/>
        <v>25.77</v>
      </c>
      <c r="Q162" s="25"/>
      <c r="R162"/>
      <c r="S162" s="61">
        <v>19.600000000000001</v>
      </c>
      <c r="T162" s="61">
        <v>27.72</v>
      </c>
      <c r="U162" s="60">
        <f t="shared" si="39"/>
        <v>0.41428571428571415</v>
      </c>
      <c r="V162" s="71" t="str">
        <f t="shared" si="40"/>
        <v>N</v>
      </c>
      <c r="W162" s="60">
        <f t="shared" si="29"/>
        <v>-7.0346320346320323E-2</v>
      </c>
      <c r="X162" s="71" t="str">
        <f t="shared" si="41"/>
        <v>Y</v>
      </c>
      <c r="Y162" s="71" t="str">
        <f t="shared" si="37"/>
        <v>N</v>
      </c>
      <c r="Z162" s="62">
        <f t="shared" si="30"/>
        <v>26.34</v>
      </c>
      <c r="AB162" s="59"/>
      <c r="AD162" s="59"/>
    </row>
    <row r="163" spans="1:30" s="58" customFormat="1" x14ac:dyDescent="0.25">
      <c r="A163" s="34" t="s">
        <v>188</v>
      </c>
      <c r="B163" s="36">
        <v>6008635</v>
      </c>
      <c r="C163" s="36">
        <v>145468</v>
      </c>
      <c r="D163" s="36">
        <v>0</v>
      </c>
      <c r="E163" s="2">
        <v>2.50732</v>
      </c>
      <c r="F163" s="2">
        <f t="shared" si="31"/>
        <v>0.71220000000000006</v>
      </c>
      <c r="G163" s="2">
        <v>5.3237699999999997</v>
      </c>
      <c r="H163" s="2">
        <f t="shared" si="32"/>
        <v>3.79</v>
      </c>
      <c r="I163" s="2">
        <f t="shared" si="33"/>
        <v>3.8483999999999998</v>
      </c>
      <c r="J163" s="2">
        <f t="shared" si="34"/>
        <v>3.7340499999999999</v>
      </c>
      <c r="K163" s="2">
        <v>3.3443999999999998</v>
      </c>
      <c r="L163" s="2">
        <f t="shared" si="35"/>
        <v>3.5781900000000002</v>
      </c>
      <c r="M163" s="63">
        <f t="shared" si="36"/>
        <v>0.70072299123299764</v>
      </c>
      <c r="N163" s="70">
        <f t="shared" si="38"/>
        <v>0.7</v>
      </c>
      <c r="O163" s="64">
        <v>9</v>
      </c>
      <c r="P163" s="65">
        <f t="shared" si="28"/>
        <v>9</v>
      </c>
      <c r="Q163" s="25"/>
      <c r="R163"/>
      <c r="S163" s="64">
        <v>9</v>
      </c>
      <c r="T163" s="64">
        <v>11.26</v>
      </c>
      <c r="U163" s="63">
        <f t="shared" si="39"/>
        <v>0.25111111111111106</v>
      </c>
      <c r="V163" s="2" t="str">
        <f t="shared" si="40"/>
        <v>N</v>
      </c>
      <c r="W163" s="63">
        <f t="shared" si="29"/>
        <v>-0.20071047957371224</v>
      </c>
      <c r="X163" s="2" t="str">
        <f t="shared" si="41"/>
        <v>Y</v>
      </c>
      <c r="Y163" s="2" t="str">
        <f t="shared" si="37"/>
        <v>N</v>
      </c>
      <c r="Z163" s="65">
        <f t="shared" si="30"/>
        <v>10.7</v>
      </c>
      <c r="AB163" s="59"/>
      <c r="AD163" s="59"/>
    </row>
    <row r="164" spans="1:30" s="58" customFormat="1" x14ac:dyDescent="0.25">
      <c r="A164" s="34" t="s">
        <v>189</v>
      </c>
      <c r="B164" s="36">
        <v>6009179</v>
      </c>
      <c r="C164" s="36">
        <v>145278</v>
      </c>
      <c r="D164" s="36">
        <v>0</v>
      </c>
      <c r="E164" s="2">
        <v>3.03925</v>
      </c>
      <c r="F164" s="2">
        <f t="shared" si="31"/>
        <v>0.71220000000000006</v>
      </c>
      <c r="G164" s="2">
        <v>4.5253699999999997</v>
      </c>
      <c r="H164" s="2">
        <f t="shared" si="32"/>
        <v>3.79</v>
      </c>
      <c r="I164" s="2">
        <f t="shared" si="33"/>
        <v>3.8483999999999998</v>
      </c>
      <c r="J164" s="2">
        <f t="shared" si="34"/>
        <v>3.1740599999999999</v>
      </c>
      <c r="K164" s="2">
        <v>3.24715</v>
      </c>
      <c r="L164" s="2">
        <f t="shared" si="35"/>
        <v>3.1740599999999999</v>
      </c>
      <c r="M164" s="63">
        <f t="shared" si="36"/>
        <v>0.95752758296944607</v>
      </c>
      <c r="N164" s="70">
        <f t="shared" si="38"/>
        <v>0.95</v>
      </c>
      <c r="O164" s="64">
        <v>27.72</v>
      </c>
      <c r="P164" s="65">
        <f t="shared" si="28"/>
        <v>27.72</v>
      </c>
      <c r="Q164" s="25"/>
      <c r="R164"/>
      <c r="S164" s="64">
        <v>18.829999999999998</v>
      </c>
      <c r="T164" s="64">
        <v>27.07</v>
      </c>
      <c r="U164" s="63">
        <f t="shared" si="39"/>
        <v>0.4375995751460437</v>
      </c>
      <c r="V164" s="2" t="str">
        <f t="shared" si="40"/>
        <v>N</v>
      </c>
      <c r="W164" s="63">
        <f t="shared" si="29"/>
        <v>2.4011821204285133E-2</v>
      </c>
      <c r="X164" s="2" t="str">
        <f t="shared" si="41"/>
        <v>N</v>
      </c>
      <c r="Y164" s="2" t="str">
        <f t="shared" si="37"/>
        <v>N</v>
      </c>
      <c r="Z164" s="65">
        <f t="shared" si="30"/>
        <v>25.720000000000002</v>
      </c>
      <c r="AB164" s="59"/>
      <c r="AD164" s="59"/>
    </row>
    <row r="165" spans="1:30" s="58" customFormat="1" x14ac:dyDescent="0.25">
      <c r="A165" s="34" t="s">
        <v>190</v>
      </c>
      <c r="B165" s="36">
        <v>6009948</v>
      </c>
      <c r="C165" s="36">
        <v>145850</v>
      </c>
      <c r="D165" s="36">
        <v>0</v>
      </c>
      <c r="E165" s="2">
        <v>1.87435</v>
      </c>
      <c r="F165" s="2">
        <f t="shared" si="31"/>
        <v>0.71220000000000006</v>
      </c>
      <c r="G165" s="2">
        <v>3.9897100000000001</v>
      </c>
      <c r="H165" s="2">
        <f t="shared" si="32"/>
        <v>3.79</v>
      </c>
      <c r="I165" s="2">
        <f t="shared" si="33"/>
        <v>3.8483999999999998</v>
      </c>
      <c r="J165" s="2">
        <f t="shared" si="34"/>
        <v>2.7983500000000001</v>
      </c>
      <c r="K165" s="2">
        <v>3.3683999999999998</v>
      </c>
      <c r="L165" s="2">
        <f t="shared" si="35"/>
        <v>2.7983500000000001</v>
      </c>
      <c r="M165" s="63">
        <f t="shared" si="36"/>
        <v>0.66980542105169116</v>
      </c>
      <c r="N165" s="70">
        <f t="shared" si="38"/>
        <v>0.66</v>
      </c>
      <c r="O165" s="64">
        <v>0</v>
      </c>
      <c r="P165" s="65">
        <f t="shared" si="28"/>
        <v>0</v>
      </c>
      <c r="Q165" s="25"/>
      <c r="R165"/>
      <c r="S165" s="64">
        <v>0</v>
      </c>
      <c r="T165" s="64">
        <v>0</v>
      </c>
      <c r="U165" s="63">
        <f t="shared" si="39"/>
        <v>0</v>
      </c>
      <c r="V165" s="2" t="str">
        <f t="shared" si="40"/>
        <v>N</v>
      </c>
      <c r="W165" s="63">
        <f t="shared" si="29"/>
        <v>0</v>
      </c>
      <c r="X165" s="2" t="str">
        <f t="shared" si="41"/>
        <v>N</v>
      </c>
      <c r="Y165" s="2" t="str">
        <f t="shared" si="37"/>
        <v>N</v>
      </c>
      <c r="Z165" s="65">
        <f t="shared" si="30"/>
        <v>0</v>
      </c>
      <c r="AB165" s="59"/>
      <c r="AD165" s="59"/>
    </row>
    <row r="166" spans="1:30" s="58" customFormat="1" x14ac:dyDescent="0.25">
      <c r="A166" s="39" t="s">
        <v>191</v>
      </c>
      <c r="B166" s="40">
        <v>6005144</v>
      </c>
      <c r="C166" s="40">
        <v>145434</v>
      </c>
      <c r="D166" s="40">
        <v>0</v>
      </c>
      <c r="E166" s="73">
        <v>2.26803</v>
      </c>
      <c r="F166" s="73">
        <f t="shared" si="31"/>
        <v>0.71220000000000006</v>
      </c>
      <c r="G166" s="73">
        <v>4.2731000000000003</v>
      </c>
      <c r="H166" s="73">
        <f t="shared" si="32"/>
        <v>3.79</v>
      </c>
      <c r="I166" s="73">
        <f t="shared" si="33"/>
        <v>3.8483999999999998</v>
      </c>
      <c r="J166" s="73">
        <f t="shared" si="34"/>
        <v>2.9971199999999998</v>
      </c>
      <c r="K166" s="73">
        <v>3.4724699999999999</v>
      </c>
      <c r="L166" s="73">
        <f t="shared" si="35"/>
        <v>2.9971199999999998</v>
      </c>
      <c r="M166" s="66">
        <f t="shared" si="36"/>
        <v>0.75673646700832808</v>
      </c>
      <c r="N166" s="74">
        <f t="shared" si="38"/>
        <v>0.75</v>
      </c>
      <c r="O166" s="67">
        <v>12.76</v>
      </c>
      <c r="P166" s="68">
        <f t="shared" si="28"/>
        <v>12.76</v>
      </c>
      <c r="Q166" s="25"/>
      <c r="R166"/>
      <c r="S166" s="67">
        <v>0</v>
      </c>
      <c r="T166" s="67">
        <v>0</v>
      </c>
      <c r="U166" s="66">
        <f t="shared" si="39"/>
        <v>0</v>
      </c>
      <c r="V166" s="73" t="str">
        <f t="shared" si="40"/>
        <v>N</v>
      </c>
      <c r="W166" s="66">
        <f t="shared" si="29"/>
        <v>0</v>
      </c>
      <c r="X166" s="73" t="str">
        <f t="shared" si="41"/>
        <v>N</v>
      </c>
      <c r="Y166" s="73" t="str">
        <f t="shared" si="37"/>
        <v>N</v>
      </c>
      <c r="Z166" s="68">
        <f t="shared" si="30"/>
        <v>0</v>
      </c>
      <c r="AB166" s="59"/>
      <c r="AD166" s="59"/>
    </row>
    <row r="167" spans="1:30" s="58" customFormat="1" x14ac:dyDescent="0.25">
      <c r="A167" s="37" t="s">
        <v>192</v>
      </c>
      <c r="B167" s="38">
        <v>6001796</v>
      </c>
      <c r="C167" s="38">
        <v>145507</v>
      </c>
      <c r="D167" s="38">
        <v>0</v>
      </c>
      <c r="E167" s="71">
        <v>2.4532699999999998</v>
      </c>
      <c r="F167" s="71">
        <f t="shared" si="31"/>
        <v>0.71220000000000006</v>
      </c>
      <c r="G167" s="71">
        <v>4.7159199999999997</v>
      </c>
      <c r="H167" s="71">
        <f t="shared" si="32"/>
        <v>3.79</v>
      </c>
      <c r="I167" s="71">
        <f t="shared" si="33"/>
        <v>3.8483999999999998</v>
      </c>
      <c r="J167" s="71">
        <f t="shared" si="34"/>
        <v>3.3077100000000002</v>
      </c>
      <c r="K167" s="71">
        <v>2.7596099999999999</v>
      </c>
      <c r="L167" s="71">
        <f t="shared" si="35"/>
        <v>3.08847</v>
      </c>
      <c r="M167" s="60">
        <f t="shared" si="36"/>
        <v>0.79433182125777479</v>
      </c>
      <c r="N167" s="72">
        <f t="shared" si="38"/>
        <v>0.79</v>
      </c>
      <c r="O167" s="61">
        <v>15.77</v>
      </c>
      <c r="P167" s="62">
        <f t="shared" si="28"/>
        <v>15.77</v>
      </c>
      <c r="Q167" s="25"/>
      <c r="R167"/>
      <c r="S167" s="61">
        <v>16.52</v>
      </c>
      <c r="T167" s="61">
        <v>16.52</v>
      </c>
      <c r="U167" s="60">
        <f t="shared" si="39"/>
        <v>0</v>
      </c>
      <c r="V167" s="71" t="str">
        <f t="shared" si="40"/>
        <v>N</v>
      </c>
      <c r="W167" s="60">
        <f t="shared" si="29"/>
        <v>-4.5399515738498791E-2</v>
      </c>
      <c r="X167" s="71" t="str">
        <f t="shared" si="41"/>
        <v>N</v>
      </c>
      <c r="Y167" s="71" t="str">
        <f t="shared" si="37"/>
        <v>N</v>
      </c>
      <c r="Z167" s="62">
        <f t="shared" si="30"/>
        <v>15.7</v>
      </c>
      <c r="AB167" s="59"/>
      <c r="AD167" s="59"/>
    </row>
    <row r="168" spans="1:30" s="58" customFormat="1" x14ac:dyDescent="0.25">
      <c r="A168" s="34" t="s">
        <v>193</v>
      </c>
      <c r="B168" s="36">
        <v>6001887</v>
      </c>
      <c r="C168" s="36">
        <v>146025</v>
      </c>
      <c r="D168" s="36">
        <v>0</v>
      </c>
      <c r="E168" s="2">
        <v>7.4678399999999998</v>
      </c>
      <c r="F168" s="2">
        <f t="shared" si="31"/>
        <v>0.71220000000000006</v>
      </c>
      <c r="G168" s="2">
        <v>3.9236499999999999</v>
      </c>
      <c r="H168" s="2">
        <f t="shared" si="32"/>
        <v>3.79</v>
      </c>
      <c r="I168" s="2">
        <f t="shared" si="33"/>
        <v>3.8483999999999998</v>
      </c>
      <c r="J168" s="2">
        <f t="shared" si="34"/>
        <v>2.7520199999999999</v>
      </c>
      <c r="K168" s="2">
        <v>3.3860199999999998</v>
      </c>
      <c r="L168" s="2">
        <f t="shared" si="35"/>
        <v>2.7520199999999999</v>
      </c>
      <c r="M168" s="63">
        <f t="shared" si="36"/>
        <v>2.7135849303420758</v>
      </c>
      <c r="N168" s="70">
        <f t="shared" si="38"/>
        <v>2.71</v>
      </c>
      <c r="O168" s="64">
        <v>38.68</v>
      </c>
      <c r="P168" s="65">
        <f t="shared" si="28"/>
        <v>38.68</v>
      </c>
      <c r="Q168" s="25"/>
      <c r="R168"/>
      <c r="S168" s="64">
        <v>38.68</v>
      </c>
      <c r="T168" s="64">
        <v>38.68</v>
      </c>
      <c r="U168" s="63">
        <f t="shared" si="39"/>
        <v>0</v>
      </c>
      <c r="V168" s="2" t="str">
        <f t="shared" si="40"/>
        <v>N</v>
      </c>
      <c r="W168" s="63">
        <f t="shared" si="29"/>
        <v>0</v>
      </c>
      <c r="X168" s="2" t="str">
        <f t="shared" si="41"/>
        <v>N</v>
      </c>
      <c r="Y168" s="2" t="str">
        <f t="shared" si="37"/>
        <v>N</v>
      </c>
      <c r="Z168" s="65">
        <f t="shared" si="30"/>
        <v>36.75</v>
      </c>
      <c r="AB168" s="59"/>
      <c r="AD168" s="59"/>
    </row>
    <row r="169" spans="1:30" s="58" customFormat="1" x14ac:dyDescent="0.25">
      <c r="A169" s="34" t="s">
        <v>194</v>
      </c>
      <c r="B169" s="36">
        <v>6007496</v>
      </c>
      <c r="C169" s="36">
        <v>145438</v>
      </c>
      <c r="D169" s="36">
        <v>0</v>
      </c>
      <c r="E169" s="2">
        <v>2.4009900000000002</v>
      </c>
      <c r="F169" s="2">
        <f t="shared" si="31"/>
        <v>0.71220000000000006</v>
      </c>
      <c r="G169" s="2">
        <v>3.3569200000000001</v>
      </c>
      <c r="H169" s="2">
        <f t="shared" si="32"/>
        <v>3.79</v>
      </c>
      <c r="I169" s="2">
        <f t="shared" si="33"/>
        <v>3.8483999999999998</v>
      </c>
      <c r="J169" s="2">
        <f t="shared" si="34"/>
        <v>2.3545199999999999</v>
      </c>
      <c r="K169" s="2">
        <v>2.8614899999999999</v>
      </c>
      <c r="L169" s="2">
        <f t="shared" si="35"/>
        <v>2.3545199999999999</v>
      </c>
      <c r="M169" s="63">
        <f t="shared" si="36"/>
        <v>1.0197365068039346</v>
      </c>
      <c r="N169" s="70">
        <f t="shared" si="38"/>
        <v>1.01</v>
      </c>
      <c r="O169" s="64">
        <v>31.53</v>
      </c>
      <c r="P169" s="65">
        <f t="shared" si="28"/>
        <v>31.53</v>
      </c>
      <c r="Q169" s="25"/>
      <c r="R169"/>
      <c r="S169" s="64">
        <v>36.590000000000003</v>
      </c>
      <c r="T169" s="64">
        <v>30.98</v>
      </c>
      <c r="U169" s="63">
        <f t="shared" si="39"/>
        <v>-0.15332057939327692</v>
      </c>
      <c r="V169" s="2" t="str">
        <f t="shared" si="40"/>
        <v>Y</v>
      </c>
      <c r="W169" s="63">
        <f t="shared" si="29"/>
        <v>1.7753389283408673E-2</v>
      </c>
      <c r="X169" s="2" t="str">
        <f t="shared" si="41"/>
        <v>N</v>
      </c>
      <c r="Y169" s="2" t="str">
        <f t="shared" si="37"/>
        <v>N</v>
      </c>
      <c r="Z169" s="65">
        <f t="shared" si="30"/>
        <v>29.44</v>
      </c>
      <c r="AB169" s="59"/>
      <c r="AD169" s="59"/>
    </row>
    <row r="170" spans="1:30" s="58" customFormat="1" x14ac:dyDescent="0.25">
      <c r="A170" s="34" t="s">
        <v>195</v>
      </c>
      <c r="B170" s="36">
        <v>6001952</v>
      </c>
      <c r="C170" s="36">
        <v>145183</v>
      </c>
      <c r="D170" s="36">
        <v>0</v>
      </c>
      <c r="E170" s="2">
        <v>3.4990100000000002</v>
      </c>
      <c r="F170" s="2">
        <f t="shared" si="31"/>
        <v>0.71220000000000006</v>
      </c>
      <c r="G170" s="2">
        <v>4.6805700000000003</v>
      </c>
      <c r="H170" s="2">
        <f t="shared" si="32"/>
        <v>3.79</v>
      </c>
      <c r="I170" s="2">
        <f t="shared" si="33"/>
        <v>3.8483999999999998</v>
      </c>
      <c r="J170" s="2">
        <f t="shared" si="34"/>
        <v>3.2829199999999998</v>
      </c>
      <c r="K170" s="2">
        <v>3.1091899999999999</v>
      </c>
      <c r="L170" s="2">
        <f t="shared" si="35"/>
        <v>3.2134299999999998</v>
      </c>
      <c r="M170" s="63">
        <f t="shared" si="36"/>
        <v>1.0888707704851204</v>
      </c>
      <c r="N170" s="70">
        <f t="shared" si="38"/>
        <v>1.08</v>
      </c>
      <c r="O170" s="64">
        <v>35.35</v>
      </c>
      <c r="P170" s="65">
        <f t="shared" si="28"/>
        <v>35.35</v>
      </c>
      <c r="Q170" s="25"/>
      <c r="R170"/>
      <c r="S170" s="64">
        <v>33.159999999999997</v>
      </c>
      <c r="T170" s="64">
        <v>35.89</v>
      </c>
      <c r="U170" s="63">
        <f t="shared" si="39"/>
        <v>8.2328106151990474E-2</v>
      </c>
      <c r="V170" s="2" t="str">
        <f t="shared" si="40"/>
        <v>N</v>
      </c>
      <c r="W170" s="63">
        <f t="shared" si="29"/>
        <v>-1.5045973808860382E-2</v>
      </c>
      <c r="X170" s="2" t="str">
        <f t="shared" si="41"/>
        <v>N</v>
      </c>
      <c r="Y170" s="2" t="str">
        <f t="shared" si="37"/>
        <v>N</v>
      </c>
      <c r="Z170" s="65">
        <f t="shared" si="30"/>
        <v>34.1</v>
      </c>
      <c r="AB170" s="59"/>
      <c r="AD170" s="59"/>
    </row>
    <row r="171" spans="1:30" s="58" customFormat="1" x14ac:dyDescent="0.25">
      <c r="A171" s="39" t="s">
        <v>196</v>
      </c>
      <c r="B171" s="40">
        <v>6002026</v>
      </c>
      <c r="C171" s="40">
        <v>146164</v>
      </c>
      <c r="D171" s="40">
        <v>0</v>
      </c>
      <c r="E171" s="73">
        <v>3.2505000000000002</v>
      </c>
      <c r="F171" s="73">
        <f t="shared" si="31"/>
        <v>0.71220000000000006</v>
      </c>
      <c r="G171" s="73">
        <v>4.58202</v>
      </c>
      <c r="H171" s="73">
        <f t="shared" si="32"/>
        <v>3.79</v>
      </c>
      <c r="I171" s="73">
        <f t="shared" si="33"/>
        <v>3.8483999999999998</v>
      </c>
      <c r="J171" s="73">
        <f t="shared" si="34"/>
        <v>3.2137899999999999</v>
      </c>
      <c r="K171" s="73">
        <v>2.7235499999999999</v>
      </c>
      <c r="L171" s="73">
        <f t="shared" si="35"/>
        <v>3.01769</v>
      </c>
      <c r="M171" s="66">
        <f t="shared" si="36"/>
        <v>1.0771484148471182</v>
      </c>
      <c r="N171" s="74">
        <f t="shared" si="38"/>
        <v>1.07</v>
      </c>
      <c r="O171" s="67">
        <v>34.799999999999997</v>
      </c>
      <c r="P171" s="68">
        <f t="shared" si="28"/>
        <v>34.799999999999997</v>
      </c>
      <c r="Q171" s="25"/>
      <c r="R171"/>
      <c r="S171" s="67">
        <v>38.68</v>
      </c>
      <c r="T171" s="67">
        <v>38.68</v>
      </c>
      <c r="U171" s="66">
        <f t="shared" si="39"/>
        <v>0</v>
      </c>
      <c r="V171" s="73" t="str">
        <f t="shared" si="40"/>
        <v>N</v>
      </c>
      <c r="W171" s="66">
        <f t="shared" si="29"/>
        <v>-0.10031023784901764</v>
      </c>
      <c r="X171" s="73" t="str">
        <f t="shared" si="41"/>
        <v>Y</v>
      </c>
      <c r="Y171" s="73" t="str">
        <f t="shared" si="37"/>
        <v>N</v>
      </c>
      <c r="Z171" s="68">
        <f t="shared" si="30"/>
        <v>36.75</v>
      </c>
      <c r="AB171" s="59"/>
      <c r="AD171" s="59"/>
    </row>
    <row r="172" spans="1:30" s="58" customFormat="1" x14ac:dyDescent="0.25">
      <c r="A172" s="37" t="s">
        <v>197</v>
      </c>
      <c r="B172" s="38">
        <v>6016711</v>
      </c>
      <c r="C172" s="38">
        <v>146154</v>
      </c>
      <c r="D172" s="38">
        <v>0</v>
      </c>
      <c r="E172" s="71">
        <v>4.8309499999999996</v>
      </c>
      <c r="F172" s="71">
        <f t="shared" si="31"/>
        <v>0.71220000000000006</v>
      </c>
      <c r="G172" s="71">
        <v>3.8912900000000001</v>
      </c>
      <c r="H172" s="71">
        <f t="shared" si="32"/>
        <v>3.79</v>
      </c>
      <c r="I172" s="71">
        <f t="shared" si="33"/>
        <v>3.8483999999999998</v>
      </c>
      <c r="J172" s="71">
        <f t="shared" si="34"/>
        <v>2.72932</v>
      </c>
      <c r="K172" s="71">
        <v>2.9756200000000002</v>
      </c>
      <c r="L172" s="71">
        <f t="shared" si="35"/>
        <v>2.72932</v>
      </c>
      <c r="M172" s="60">
        <f t="shared" si="36"/>
        <v>1.7700196385912974</v>
      </c>
      <c r="N172" s="72">
        <f t="shared" si="38"/>
        <v>1.77</v>
      </c>
      <c r="O172" s="61">
        <v>38.68</v>
      </c>
      <c r="P172" s="62">
        <f t="shared" si="28"/>
        <v>38.68</v>
      </c>
      <c r="Q172" s="25"/>
      <c r="R172"/>
      <c r="S172" s="61">
        <v>38.68</v>
      </c>
      <c r="T172" s="61">
        <v>38.68</v>
      </c>
      <c r="U172" s="60">
        <f t="shared" si="39"/>
        <v>0</v>
      </c>
      <c r="V172" s="71" t="str">
        <f t="shared" si="40"/>
        <v>N</v>
      </c>
      <c r="W172" s="60">
        <f t="shared" si="29"/>
        <v>0</v>
      </c>
      <c r="X172" s="71" t="str">
        <f t="shared" si="41"/>
        <v>N</v>
      </c>
      <c r="Y172" s="71" t="str">
        <f t="shared" si="37"/>
        <v>N</v>
      </c>
      <c r="Z172" s="62">
        <f t="shared" si="30"/>
        <v>36.75</v>
      </c>
      <c r="AB172" s="59"/>
      <c r="AD172" s="59"/>
    </row>
    <row r="173" spans="1:30" s="58" customFormat="1" x14ac:dyDescent="0.25">
      <c r="A173" s="34" t="s">
        <v>198</v>
      </c>
      <c r="B173" s="36">
        <v>6002075</v>
      </c>
      <c r="C173" s="36">
        <v>145730</v>
      </c>
      <c r="D173" s="36">
        <v>0</v>
      </c>
      <c r="E173" s="2">
        <v>3.09809</v>
      </c>
      <c r="F173" s="2">
        <f t="shared" si="31"/>
        <v>0.71220000000000006</v>
      </c>
      <c r="G173" s="2">
        <v>4.7398999999999996</v>
      </c>
      <c r="H173" s="2">
        <f t="shared" si="32"/>
        <v>3.79</v>
      </c>
      <c r="I173" s="2">
        <f t="shared" si="33"/>
        <v>3.8483999999999998</v>
      </c>
      <c r="J173" s="2">
        <f t="shared" si="34"/>
        <v>3.3245300000000002</v>
      </c>
      <c r="K173" s="2">
        <v>3.5200100000000001</v>
      </c>
      <c r="L173" s="2">
        <f t="shared" si="35"/>
        <v>3.3245300000000002</v>
      </c>
      <c r="M173" s="63">
        <f t="shared" si="36"/>
        <v>0.9318881165157179</v>
      </c>
      <c r="N173" s="70">
        <f t="shared" si="38"/>
        <v>0.93</v>
      </c>
      <c r="O173" s="64">
        <v>26.42</v>
      </c>
      <c r="P173" s="65">
        <f t="shared" si="28"/>
        <v>26.42</v>
      </c>
      <c r="Q173" s="25"/>
      <c r="R173"/>
      <c r="S173" s="64">
        <v>20.37</v>
      </c>
      <c r="T173" s="64">
        <v>25.77</v>
      </c>
      <c r="U173" s="63">
        <f t="shared" si="39"/>
        <v>0.26509572901325468</v>
      </c>
      <c r="V173" s="2" t="str">
        <f t="shared" si="40"/>
        <v>N</v>
      </c>
      <c r="W173" s="63">
        <f t="shared" si="29"/>
        <v>2.5223127667830893E-2</v>
      </c>
      <c r="X173" s="2" t="str">
        <f t="shared" si="41"/>
        <v>N</v>
      </c>
      <c r="Y173" s="2" t="str">
        <f t="shared" si="37"/>
        <v>N</v>
      </c>
      <c r="Z173" s="65">
        <f t="shared" si="30"/>
        <v>24.490000000000002</v>
      </c>
      <c r="AB173" s="59"/>
      <c r="AD173" s="59"/>
    </row>
    <row r="174" spans="1:30" s="58" customFormat="1" x14ac:dyDescent="0.25">
      <c r="A174" s="34" t="s">
        <v>199</v>
      </c>
      <c r="B174" s="36">
        <v>6003420</v>
      </c>
      <c r="C174" s="36">
        <v>145239</v>
      </c>
      <c r="D174" s="36">
        <v>0</v>
      </c>
      <c r="E174" s="2">
        <v>3.48021</v>
      </c>
      <c r="F174" s="2">
        <f t="shared" si="31"/>
        <v>0.71220000000000006</v>
      </c>
      <c r="G174" s="2">
        <v>3.8615900000000001</v>
      </c>
      <c r="H174" s="2">
        <f t="shared" si="32"/>
        <v>3.79</v>
      </c>
      <c r="I174" s="2">
        <f t="shared" si="33"/>
        <v>3.8483999999999998</v>
      </c>
      <c r="J174" s="2">
        <f t="shared" si="34"/>
        <v>2.7084899999999998</v>
      </c>
      <c r="K174" s="2">
        <v>2.8590900000000001</v>
      </c>
      <c r="L174" s="2">
        <f t="shared" si="35"/>
        <v>2.7084899999999998</v>
      </c>
      <c r="M174" s="63">
        <f t="shared" si="36"/>
        <v>1.2849262873409171</v>
      </c>
      <c r="N174" s="70">
        <f t="shared" si="38"/>
        <v>1.28</v>
      </c>
      <c r="O174" s="64">
        <v>38.68</v>
      </c>
      <c r="P174" s="65">
        <f t="shared" si="28"/>
        <v>38.68</v>
      </c>
      <c r="Q174" s="25"/>
      <c r="R174"/>
      <c r="S174" s="64">
        <v>18.829999999999998</v>
      </c>
      <c r="T174" s="64">
        <v>38.08</v>
      </c>
      <c r="U174" s="63">
        <f t="shared" si="39"/>
        <v>1.0223048327137547</v>
      </c>
      <c r="V174" s="2" t="str">
        <f t="shared" si="40"/>
        <v>N</v>
      </c>
      <c r="W174" s="63">
        <f t="shared" si="29"/>
        <v>1.5756302521008441E-2</v>
      </c>
      <c r="X174" s="2" t="str">
        <f t="shared" si="41"/>
        <v>N</v>
      </c>
      <c r="Y174" s="2" t="str">
        <f t="shared" si="37"/>
        <v>N</v>
      </c>
      <c r="Z174" s="65">
        <f t="shared" si="30"/>
        <v>36.18</v>
      </c>
      <c r="AB174" s="59"/>
      <c r="AD174" s="59"/>
    </row>
    <row r="175" spans="1:30" s="58" customFormat="1" x14ac:dyDescent="0.25">
      <c r="A175" s="34" t="s">
        <v>200</v>
      </c>
      <c r="B175" s="36">
        <v>6015200</v>
      </c>
      <c r="C175" s="36">
        <v>145993</v>
      </c>
      <c r="D175" s="36">
        <v>0</v>
      </c>
      <c r="E175" s="2">
        <v>3.0689600000000001</v>
      </c>
      <c r="F175" s="2">
        <f t="shared" si="31"/>
        <v>0.71220000000000006</v>
      </c>
      <c r="G175" s="2">
        <v>4.3745399999999997</v>
      </c>
      <c r="H175" s="2">
        <f t="shared" si="32"/>
        <v>3.79</v>
      </c>
      <c r="I175" s="2">
        <f t="shared" si="33"/>
        <v>3.8483999999999998</v>
      </c>
      <c r="J175" s="2">
        <f t="shared" si="34"/>
        <v>3.0682700000000001</v>
      </c>
      <c r="K175" s="2">
        <v>3.2367699999999999</v>
      </c>
      <c r="L175" s="2">
        <f t="shared" si="35"/>
        <v>3.0682700000000001</v>
      </c>
      <c r="M175" s="63">
        <f t="shared" si="36"/>
        <v>1.0002248824256015</v>
      </c>
      <c r="N175" s="70">
        <f t="shared" si="38"/>
        <v>1</v>
      </c>
      <c r="O175" s="64">
        <v>30.98</v>
      </c>
      <c r="P175" s="65">
        <f t="shared" si="28"/>
        <v>30.98</v>
      </c>
      <c r="Q175" s="25"/>
      <c r="R175"/>
      <c r="S175" s="64">
        <v>24.23</v>
      </c>
      <c r="T175" s="64">
        <v>29.03</v>
      </c>
      <c r="U175" s="63">
        <f t="shared" si="39"/>
        <v>0.19810152703260422</v>
      </c>
      <c r="V175" s="2" t="str">
        <f t="shared" si="40"/>
        <v>N</v>
      </c>
      <c r="W175" s="63">
        <f t="shared" si="29"/>
        <v>6.7171891147089186E-2</v>
      </c>
      <c r="X175" s="2" t="str">
        <f t="shared" si="41"/>
        <v>N</v>
      </c>
      <c r="Y175" s="2" t="str">
        <f t="shared" si="37"/>
        <v>N</v>
      </c>
      <c r="Z175" s="65">
        <f t="shared" si="30"/>
        <v>27.580000000000002</v>
      </c>
      <c r="AB175" s="59"/>
      <c r="AD175" s="59"/>
    </row>
    <row r="176" spans="1:30" s="58" customFormat="1" x14ac:dyDescent="0.25">
      <c r="A176" s="39" t="s">
        <v>201</v>
      </c>
      <c r="B176" s="40">
        <v>6002141</v>
      </c>
      <c r="C176" s="40">
        <v>145708</v>
      </c>
      <c r="D176" s="40">
        <v>0</v>
      </c>
      <c r="E176" s="73">
        <v>3.1732399999999998</v>
      </c>
      <c r="F176" s="73">
        <f t="shared" si="31"/>
        <v>0.71220000000000006</v>
      </c>
      <c r="G176" s="73">
        <v>3.7392300000000001</v>
      </c>
      <c r="H176" s="73">
        <f t="shared" si="32"/>
        <v>3.79</v>
      </c>
      <c r="I176" s="73">
        <f t="shared" si="33"/>
        <v>3.8483999999999998</v>
      </c>
      <c r="J176" s="73">
        <f t="shared" si="34"/>
        <v>2.6226699999999998</v>
      </c>
      <c r="K176" s="73">
        <v>3.0411700000000002</v>
      </c>
      <c r="L176" s="73">
        <f t="shared" si="35"/>
        <v>2.6226699999999998</v>
      </c>
      <c r="M176" s="66">
        <f t="shared" si="36"/>
        <v>1.2099272878402545</v>
      </c>
      <c r="N176" s="74">
        <f t="shared" si="38"/>
        <v>1.2</v>
      </c>
      <c r="O176" s="67">
        <v>37.93</v>
      </c>
      <c r="P176" s="68">
        <f t="shared" si="28"/>
        <v>37.93</v>
      </c>
      <c r="Q176" s="25"/>
      <c r="R176"/>
      <c r="S176" s="67">
        <v>30.98</v>
      </c>
      <c r="T176" s="67">
        <v>37.49</v>
      </c>
      <c r="U176" s="66">
        <f t="shared" si="39"/>
        <v>0.21013557133634608</v>
      </c>
      <c r="V176" s="73" t="str">
        <f t="shared" si="40"/>
        <v>N</v>
      </c>
      <c r="W176" s="66">
        <f t="shared" si="29"/>
        <v>1.173646305681509E-2</v>
      </c>
      <c r="X176" s="73" t="str">
        <f t="shared" si="41"/>
        <v>N</v>
      </c>
      <c r="Y176" s="73" t="str">
        <f t="shared" si="37"/>
        <v>N</v>
      </c>
      <c r="Z176" s="68">
        <f t="shared" si="30"/>
        <v>35.619999999999997</v>
      </c>
      <c r="AB176" s="59"/>
      <c r="AD176" s="59"/>
    </row>
    <row r="177" spans="1:30" s="58" customFormat="1" x14ac:dyDescent="0.25">
      <c r="A177" s="37" t="s">
        <v>202</v>
      </c>
      <c r="B177" s="38">
        <v>6002190</v>
      </c>
      <c r="C177" s="38">
        <v>145798</v>
      </c>
      <c r="D177" s="38">
        <v>0</v>
      </c>
      <c r="E177" s="71">
        <v>2.3971200000000001</v>
      </c>
      <c r="F177" s="71">
        <f t="shared" si="31"/>
        <v>0.71220000000000006</v>
      </c>
      <c r="G177" s="71">
        <v>5.0745800000000001</v>
      </c>
      <c r="H177" s="71">
        <f t="shared" si="32"/>
        <v>3.79</v>
      </c>
      <c r="I177" s="71">
        <f t="shared" si="33"/>
        <v>3.8483999999999998</v>
      </c>
      <c r="J177" s="71">
        <f t="shared" si="34"/>
        <v>3.5592700000000002</v>
      </c>
      <c r="K177" s="71">
        <v>3.2168800000000002</v>
      </c>
      <c r="L177" s="71">
        <f t="shared" si="35"/>
        <v>3.42231</v>
      </c>
      <c r="M177" s="60">
        <f t="shared" si="36"/>
        <v>0.70043917704708225</v>
      </c>
      <c r="N177" s="72">
        <f t="shared" si="38"/>
        <v>0.7</v>
      </c>
      <c r="O177" s="61">
        <v>9</v>
      </c>
      <c r="P177" s="62">
        <f t="shared" si="28"/>
        <v>9</v>
      </c>
      <c r="Q177" s="25"/>
      <c r="R177"/>
      <c r="S177" s="61">
        <v>9.75</v>
      </c>
      <c r="T177" s="61">
        <v>9.75</v>
      </c>
      <c r="U177" s="60">
        <f t="shared" si="39"/>
        <v>0</v>
      </c>
      <c r="V177" s="71" t="str">
        <f t="shared" si="40"/>
        <v>N</v>
      </c>
      <c r="W177" s="60">
        <f t="shared" si="29"/>
        <v>-7.6923076923076927E-2</v>
      </c>
      <c r="X177" s="71" t="str">
        <f t="shared" si="41"/>
        <v>Y</v>
      </c>
      <c r="Y177" s="71" t="str">
        <f t="shared" si="37"/>
        <v>N</v>
      </c>
      <c r="Z177" s="62">
        <f t="shared" si="30"/>
        <v>9.27</v>
      </c>
      <c r="AB177" s="59"/>
      <c r="AD177" s="59"/>
    </row>
    <row r="178" spans="1:30" s="58" customFormat="1" x14ac:dyDescent="0.25">
      <c r="A178" s="34" t="s">
        <v>203</v>
      </c>
      <c r="B178" s="36">
        <v>6005631</v>
      </c>
      <c r="C178" s="36">
        <v>146080</v>
      </c>
      <c r="D178" s="36">
        <v>0</v>
      </c>
      <c r="E178" s="2">
        <v>2.6707999999999998</v>
      </c>
      <c r="F178" s="2">
        <f t="shared" si="31"/>
        <v>0.71220000000000006</v>
      </c>
      <c r="G178" s="2">
        <v>3.08419</v>
      </c>
      <c r="H178" s="2">
        <f t="shared" si="32"/>
        <v>3.79</v>
      </c>
      <c r="I178" s="2">
        <f t="shared" si="33"/>
        <v>3.8483999999999998</v>
      </c>
      <c r="J178" s="2">
        <f t="shared" si="34"/>
        <v>2.16323</v>
      </c>
      <c r="K178" s="2">
        <v>2.8589000000000002</v>
      </c>
      <c r="L178" s="2">
        <f t="shared" si="35"/>
        <v>2.16323</v>
      </c>
      <c r="M178" s="63">
        <f t="shared" si="36"/>
        <v>1.2346352445186133</v>
      </c>
      <c r="N178" s="70">
        <f t="shared" si="38"/>
        <v>1.23</v>
      </c>
      <c r="O178" s="64">
        <v>38.380000000000003</v>
      </c>
      <c r="P178" s="65">
        <f t="shared" si="28"/>
        <v>38.380000000000003</v>
      </c>
      <c r="Q178" s="25"/>
      <c r="R178"/>
      <c r="S178" s="64">
        <v>29.68</v>
      </c>
      <c r="T178" s="64">
        <v>38.68</v>
      </c>
      <c r="U178" s="63">
        <f t="shared" si="39"/>
        <v>0.30323450134770891</v>
      </c>
      <c r="V178" s="2" t="str">
        <f t="shared" si="40"/>
        <v>N</v>
      </c>
      <c r="W178" s="63">
        <f t="shared" si="29"/>
        <v>-7.7559462254394298E-3</v>
      </c>
      <c r="X178" s="2" t="str">
        <f t="shared" si="41"/>
        <v>N</v>
      </c>
      <c r="Y178" s="2" t="str">
        <f t="shared" si="37"/>
        <v>N</v>
      </c>
      <c r="Z178" s="65">
        <f t="shared" si="30"/>
        <v>36.75</v>
      </c>
      <c r="AB178" s="59"/>
      <c r="AD178" s="59"/>
    </row>
    <row r="179" spans="1:30" s="58" customFormat="1" x14ac:dyDescent="0.25">
      <c r="A179" s="34" t="s">
        <v>204</v>
      </c>
      <c r="B179" s="36">
        <v>6011753</v>
      </c>
      <c r="C179" s="36">
        <v>145606</v>
      </c>
      <c r="D179" s="36">
        <v>0</v>
      </c>
      <c r="E179" s="2">
        <v>4.2954100000000004</v>
      </c>
      <c r="F179" s="2">
        <f t="shared" si="31"/>
        <v>0.71220000000000006</v>
      </c>
      <c r="G179" s="2">
        <v>3.8350900000000001</v>
      </c>
      <c r="H179" s="2">
        <f t="shared" si="32"/>
        <v>3.79</v>
      </c>
      <c r="I179" s="2">
        <f t="shared" si="33"/>
        <v>3.8483999999999998</v>
      </c>
      <c r="J179" s="2">
        <f t="shared" si="34"/>
        <v>2.6899000000000002</v>
      </c>
      <c r="K179" s="2">
        <v>3.2410399999999999</v>
      </c>
      <c r="L179" s="2">
        <f t="shared" si="35"/>
        <v>2.6899000000000002</v>
      </c>
      <c r="M179" s="63">
        <f t="shared" si="36"/>
        <v>1.5968660545001674</v>
      </c>
      <c r="N179" s="70">
        <f t="shared" si="38"/>
        <v>1.59</v>
      </c>
      <c r="O179" s="64">
        <v>38.68</v>
      </c>
      <c r="P179" s="65">
        <f t="shared" si="28"/>
        <v>38.68</v>
      </c>
      <c r="Q179" s="25"/>
      <c r="R179"/>
      <c r="S179" s="64">
        <v>38.68</v>
      </c>
      <c r="T179" s="64">
        <v>38.68</v>
      </c>
      <c r="U179" s="63">
        <f t="shared" si="39"/>
        <v>0</v>
      </c>
      <c r="V179" s="2" t="str">
        <f t="shared" si="40"/>
        <v>N</v>
      </c>
      <c r="W179" s="63">
        <f t="shared" si="29"/>
        <v>0</v>
      </c>
      <c r="X179" s="2" t="str">
        <f t="shared" si="41"/>
        <v>N</v>
      </c>
      <c r="Y179" s="2" t="str">
        <f t="shared" si="37"/>
        <v>N</v>
      </c>
      <c r="Z179" s="65">
        <f t="shared" si="30"/>
        <v>36.75</v>
      </c>
      <c r="AB179" s="59"/>
      <c r="AD179" s="59"/>
    </row>
    <row r="180" spans="1:30" s="58" customFormat="1" x14ac:dyDescent="0.25">
      <c r="A180" s="34" t="s">
        <v>205</v>
      </c>
      <c r="B180" s="36">
        <v>6002273</v>
      </c>
      <c r="C180" s="36" t="s">
        <v>206</v>
      </c>
      <c r="D180" s="36">
        <v>0</v>
      </c>
      <c r="E180" s="2">
        <v>2.0165299999999999</v>
      </c>
      <c r="F180" s="2">
        <f t="shared" si="31"/>
        <v>0.71220000000000006</v>
      </c>
      <c r="G180" s="2">
        <v>4.4128999999999996</v>
      </c>
      <c r="H180" s="2">
        <f t="shared" si="32"/>
        <v>3.79</v>
      </c>
      <c r="I180" s="2">
        <f t="shared" si="33"/>
        <v>3.8483999999999998</v>
      </c>
      <c r="J180" s="2">
        <f t="shared" si="34"/>
        <v>3.09517</v>
      </c>
      <c r="K180" s="2">
        <v>2.4967999999999999</v>
      </c>
      <c r="L180" s="2">
        <f t="shared" si="35"/>
        <v>2.85582</v>
      </c>
      <c r="M180" s="63">
        <f t="shared" si="36"/>
        <v>0.70611243005511548</v>
      </c>
      <c r="N180" s="70">
        <f t="shared" si="38"/>
        <v>0.7</v>
      </c>
      <c r="O180" s="64">
        <v>9</v>
      </c>
      <c r="P180" s="65">
        <f t="shared" si="28"/>
        <v>9</v>
      </c>
      <c r="Q180" s="25"/>
      <c r="R180"/>
      <c r="S180" s="64">
        <v>9.75</v>
      </c>
      <c r="T180" s="64">
        <v>9.27</v>
      </c>
      <c r="U180" s="63">
        <f t="shared" si="39"/>
        <v>-4.9230769230769272E-2</v>
      </c>
      <c r="V180" s="2" t="str">
        <f t="shared" si="40"/>
        <v>N</v>
      </c>
      <c r="W180" s="63">
        <f t="shared" si="29"/>
        <v>-2.9126213592232966E-2</v>
      </c>
      <c r="X180" s="2" t="str">
        <f t="shared" si="41"/>
        <v>N</v>
      </c>
      <c r="Y180" s="2" t="str">
        <f t="shared" si="37"/>
        <v>N</v>
      </c>
      <c r="Z180" s="65">
        <f t="shared" si="30"/>
        <v>8.81</v>
      </c>
      <c r="AB180" s="59"/>
      <c r="AD180" s="59"/>
    </row>
    <row r="181" spans="1:30" s="58" customFormat="1" x14ac:dyDescent="0.25">
      <c r="A181" s="39" t="s">
        <v>207</v>
      </c>
      <c r="B181" s="40">
        <v>6010136</v>
      </c>
      <c r="C181" s="40">
        <v>145222</v>
      </c>
      <c r="D181" s="40">
        <v>0</v>
      </c>
      <c r="E181" s="73">
        <v>2.9399000000000002</v>
      </c>
      <c r="F181" s="73">
        <f t="shared" si="31"/>
        <v>0.71220000000000006</v>
      </c>
      <c r="G181" s="73">
        <v>4.3348699999999996</v>
      </c>
      <c r="H181" s="73">
        <f t="shared" si="32"/>
        <v>3.79</v>
      </c>
      <c r="I181" s="73">
        <f t="shared" si="33"/>
        <v>3.8483999999999998</v>
      </c>
      <c r="J181" s="73">
        <f t="shared" si="34"/>
        <v>3.0404399999999998</v>
      </c>
      <c r="K181" s="73">
        <v>3.2742900000000001</v>
      </c>
      <c r="L181" s="73">
        <f t="shared" si="35"/>
        <v>3.0404399999999998</v>
      </c>
      <c r="M181" s="66">
        <f t="shared" si="36"/>
        <v>0.96693241767638904</v>
      </c>
      <c r="N181" s="74">
        <f t="shared" si="38"/>
        <v>0.96</v>
      </c>
      <c r="O181" s="67">
        <v>28.38</v>
      </c>
      <c r="P181" s="68">
        <f t="shared" si="28"/>
        <v>28.38</v>
      </c>
      <c r="Q181" s="25"/>
      <c r="R181"/>
      <c r="S181" s="67">
        <v>14.26</v>
      </c>
      <c r="T181" s="67">
        <v>21.15</v>
      </c>
      <c r="U181" s="66">
        <f t="shared" si="39"/>
        <v>0.48316970546984567</v>
      </c>
      <c r="V181" s="73" t="str">
        <f t="shared" si="40"/>
        <v>N</v>
      </c>
      <c r="W181" s="66">
        <f t="shared" si="29"/>
        <v>0.34184397163120572</v>
      </c>
      <c r="X181" s="73" t="str">
        <f t="shared" si="41"/>
        <v>N</v>
      </c>
      <c r="Y181" s="73" t="str">
        <f t="shared" si="37"/>
        <v>N</v>
      </c>
      <c r="Z181" s="68">
        <f t="shared" si="30"/>
        <v>20.100000000000001</v>
      </c>
      <c r="AB181" s="59"/>
      <c r="AD181" s="59"/>
    </row>
    <row r="182" spans="1:30" s="58" customFormat="1" x14ac:dyDescent="0.25">
      <c r="A182" s="37" t="s">
        <v>208</v>
      </c>
      <c r="B182" s="38">
        <v>6002299</v>
      </c>
      <c r="C182" s="38">
        <v>145257</v>
      </c>
      <c r="D182" s="38">
        <v>23</v>
      </c>
      <c r="E182" s="71">
        <v>3.18072</v>
      </c>
      <c r="F182" s="71">
        <f t="shared" si="31"/>
        <v>0.71220000000000006</v>
      </c>
      <c r="G182" s="71">
        <v>4.2450900000000003</v>
      </c>
      <c r="H182" s="71">
        <f t="shared" si="32"/>
        <v>3.79</v>
      </c>
      <c r="I182" s="71">
        <f t="shared" si="33"/>
        <v>3.8483999999999998</v>
      </c>
      <c r="J182" s="71">
        <f t="shared" si="34"/>
        <v>2.9774699999999998</v>
      </c>
      <c r="K182" s="71">
        <v>3.0635300000000001</v>
      </c>
      <c r="L182" s="71">
        <f t="shared" si="35"/>
        <v>2.9774699999999998</v>
      </c>
      <c r="M182" s="60">
        <f t="shared" si="36"/>
        <v>1.0682626525204284</v>
      </c>
      <c r="N182" s="72">
        <f t="shared" si="38"/>
        <v>1.06</v>
      </c>
      <c r="O182" s="61">
        <v>34.26</v>
      </c>
      <c r="P182" s="62">
        <f t="shared" si="28"/>
        <v>34.26</v>
      </c>
      <c r="Q182" s="25"/>
      <c r="R182"/>
      <c r="S182" s="61">
        <v>29.03</v>
      </c>
      <c r="T182" s="61">
        <v>33.71</v>
      </c>
      <c r="U182" s="60">
        <f t="shared" si="39"/>
        <v>0.16121253875301411</v>
      </c>
      <c r="V182" s="71" t="str">
        <f t="shared" si="40"/>
        <v>N</v>
      </c>
      <c r="W182" s="60">
        <f t="shared" si="29"/>
        <v>1.631563334322151E-2</v>
      </c>
      <c r="X182" s="71" t="str">
        <f t="shared" si="41"/>
        <v>N</v>
      </c>
      <c r="Y182" s="71" t="str">
        <f t="shared" si="37"/>
        <v>N</v>
      </c>
      <c r="Z182" s="62">
        <f t="shared" si="30"/>
        <v>32.03</v>
      </c>
      <c r="AB182" s="59"/>
      <c r="AD182" s="59"/>
    </row>
    <row r="183" spans="1:30" s="58" customFormat="1" x14ac:dyDescent="0.25">
      <c r="A183" s="34" t="s">
        <v>209</v>
      </c>
      <c r="B183" s="36">
        <v>6002307</v>
      </c>
      <c r="C183" s="36">
        <v>146113</v>
      </c>
      <c r="D183" s="36">
        <v>0</v>
      </c>
      <c r="E183" s="2">
        <v>3.46292</v>
      </c>
      <c r="F183" s="2">
        <f t="shared" si="31"/>
        <v>0.71220000000000006</v>
      </c>
      <c r="G183" s="2">
        <v>3.67218</v>
      </c>
      <c r="H183" s="2">
        <f t="shared" si="32"/>
        <v>3.79</v>
      </c>
      <c r="I183" s="2">
        <f t="shared" si="33"/>
        <v>3.8483999999999998</v>
      </c>
      <c r="J183" s="2">
        <f t="shared" si="34"/>
        <v>2.5756399999999999</v>
      </c>
      <c r="K183" s="2">
        <v>3.0659900000000002</v>
      </c>
      <c r="L183" s="2">
        <f t="shared" si="35"/>
        <v>2.5756399999999999</v>
      </c>
      <c r="M183" s="63">
        <f t="shared" si="36"/>
        <v>1.344489136680592</v>
      </c>
      <c r="N183" s="70">
        <f t="shared" si="38"/>
        <v>1.34</v>
      </c>
      <c r="O183" s="64">
        <v>38.68</v>
      </c>
      <c r="P183" s="65">
        <f t="shared" si="28"/>
        <v>38.68</v>
      </c>
      <c r="Q183" s="25"/>
      <c r="R183"/>
      <c r="S183" s="64">
        <v>0</v>
      </c>
      <c r="T183" s="64">
        <v>38.68</v>
      </c>
      <c r="U183" s="63">
        <f t="shared" si="39"/>
        <v>0</v>
      </c>
      <c r="V183" s="2" t="str">
        <f t="shared" si="40"/>
        <v>N</v>
      </c>
      <c r="W183" s="63">
        <f t="shared" si="29"/>
        <v>0</v>
      </c>
      <c r="X183" s="2" t="str">
        <f t="shared" si="41"/>
        <v>N</v>
      </c>
      <c r="Y183" s="2" t="str">
        <f t="shared" si="37"/>
        <v>N</v>
      </c>
      <c r="Z183" s="65">
        <f t="shared" si="30"/>
        <v>36.75</v>
      </c>
      <c r="AB183" s="59"/>
      <c r="AD183" s="59"/>
    </row>
    <row r="184" spans="1:30" s="58" customFormat="1" x14ac:dyDescent="0.25">
      <c r="A184" s="34" t="s">
        <v>210</v>
      </c>
      <c r="B184" s="36">
        <v>6003081</v>
      </c>
      <c r="C184" s="36" t="s">
        <v>211</v>
      </c>
      <c r="D184" s="36">
        <v>0</v>
      </c>
      <c r="E184" s="2">
        <v>2.9259900000000001</v>
      </c>
      <c r="F184" s="2">
        <f t="shared" si="31"/>
        <v>0.71220000000000006</v>
      </c>
      <c r="G184" s="2">
        <v>3.25725</v>
      </c>
      <c r="H184" s="2">
        <f t="shared" si="32"/>
        <v>3.79</v>
      </c>
      <c r="I184" s="2">
        <f t="shared" si="33"/>
        <v>3.8483999999999998</v>
      </c>
      <c r="J184" s="2">
        <f t="shared" si="34"/>
        <v>2.2846099999999998</v>
      </c>
      <c r="K184" s="2">
        <v>2.7150400000000001</v>
      </c>
      <c r="L184" s="2">
        <f t="shared" si="35"/>
        <v>2.2846099999999998</v>
      </c>
      <c r="M184" s="63">
        <f t="shared" si="36"/>
        <v>1.2807393822140323</v>
      </c>
      <c r="N184" s="70">
        <f t="shared" si="38"/>
        <v>1.28</v>
      </c>
      <c r="O184" s="64">
        <v>38.68</v>
      </c>
      <c r="P184" s="65">
        <f t="shared" si="28"/>
        <v>38.68</v>
      </c>
      <c r="Q184" s="25"/>
      <c r="R184"/>
      <c r="S184" s="64">
        <v>36.44</v>
      </c>
      <c r="T184" s="64">
        <v>38.68</v>
      </c>
      <c r="U184" s="63">
        <f t="shared" si="39"/>
        <v>6.1470911086717948E-2</v>
      </c>
      <c r="V184" s="2" t="str">
        <f t="shared" si="40"/>
        <v>N</v>
      </c>
      <c r="W184" s="63">
        <f t="shared" si="29"/>
        <v>0</v>
      </c>
      <c r="X184" s="2" t="str">
        <f t="shared" si="41"/>
        <v>N</v>
      </c>
      <c r="Y184" s="2" t="str">
        <f t="shared" si="37"/>
        <v>N</v>
      </c>
      <c r="Z184" s="65">
        <f t="shared" si="30"/>
        <v>36.75</v>
      </c>
      <c r="AB184" s="59"/>
      <c r="AD184" s="59"/>
    </row>
    <row r="185" spans="1:30" s="58" customFormat="1" x14ac:dyDescent="0.25">
      <c r="A185" s="34" t="s">
        <v>212</v>
      </c>
      <c r="B185" s="36">
        <v>6005276</v>
      </c>
      <c r="C185" s="36">
        <v>145906</v>
      </c>
      <c r="D185" s="36">
        <v>0</v>
      </c>
      <c r="E185" s="2">
        <v>3.0644800000000001</v>
      </c>
      <c r="F185" s="2">
        <f t="shared" si="31"/>
        <v>0.71220000000000006</v>
      </c>
      <c r="G185" s="2">
        <v>3.9017200000000001</v>
      </c>
      <c r="H185" s="2">
        <f t="shared" si="32"/>
        <v>3.79</v>
      </c>
      <c r="I185" s="2">
        <f t="shared" si="33"/>
        <v>3.8483999999999998</v>
      </c>
      <c r="J185" s="2">
        <f t="shared" si="34"/>
        <v>2.73664</v>
      </c>
      <c r="K185" s="2">
        <v>3.10094</v>
      </c>
      <c r="L185" s="2">
        <f t="shared" si="35"/>
        <v>2.73664</v>
      </c>
      <c r="M185" s="63">
        <f t="shared" si="36"/>
        <v>1.1197965388213285</v>
      </c>
      <c r="N185" s="70">
        <f t="shared" si="38"/>
        <v>1.1100000000000001</v>
      </c>
      <c r="O185" s="64">
        <v>36.590000000000003</v>
      </c>
      <c r="P185" s="65">
        <f t="shared" si="28"/>
        <v>36.590000000000003</v>
      </c>
      <c r="Q185" s="25"/>
      <c r="R185"/>
      <c r="S185" s="64">
        <v>27.72</v>
      </c>
      <c r="T185" s="64">
        <v>32.619999999999997</v>
      </c>
      <c r="U185" s="63">
        <f t="shared" si="39"/>
        <v>0.17676767676767671</v>
      </c>
      <c r="V185" s="2" t="str">
        <f t="shared" si="40"/>
        <v>N</v>
      </c>
      <c r="W185" s="63">
        <f t="shared" si="29"/>
        <v>0.12170447578172919</v>
      </c>
      <c r="X185" s="2" t="str">
        <f t="shared" si="41"/>
        <v>N</v>
      </c>
      <c r="Y185" s="2" t="str">
        <f t="shared" si="37"/>
        <v>N</v>
      </c>
      <c r="Z185" s="65">
        <f t="shared" si="30"/>
        <v>30.990000000000002</v>
      </c>
      <c r="AB185" s="59"/>
      <c r="AD185" s="59"/>
    </row>
    <row r="186" spans="1:30" s="58" customFormat="1" x14ac:dyDescent="0.25">
      <c r="A186" s="39" t="s">
        <v>213</v>
      </c>
      <c r="B186" s="40">
        <v>6002521</v>
      </c>
      <c r="C186" s="40">
        <v>145122</v>
      </c>
      <c r="D186" s="40">
        <v>0</v>
      </c>
      <c r="E186" s="73">
        <v>3.3127</v>
      </c>
      <c r="F186" s="73">
        <f t="shared" si="31"/>
        <v>0.71220000000000006</v>
      </c>
      <c r="G186" s="73">
        <v>4.4646600000000003</v>
      </c>
      <c r="H186" s="73">
        <f t="shared" si="32"/>
        <v>3.79</v>
      </c>
      <c r="I186" s="73">
        <f t="shared" si="33"/>
        <v>3.8483999999999998</v>
      </c>
      <c r="J186" s="73">
        <f t="shared" si="34"/>
        <v>3.1314799999999998</v>
      </c>
      <c r="K186" s="73">
        <v>3.49519</v>
      </c>
      <c r="L186" s="73">
        <f t="shared" si="35"/>
        <v>3.1314799999999998</v>
      </c>
      <c r="M186" s="66">
        <f t="shared" si="36"/>
        <v>1.0578703999386871</v>
      </c>
      <c r="N186" s="74">
        <f t="shared" si="38"/>
        <v>1.05</v>
      </c>
      <c r="O186" s="67">
        <v>33.71</v>
      </c>
      <c r="P186" s="68">
        <f t="shared" si="28"/>
        <v>33.71</v>
      </c>
      <c r="Q186" s="25"/>
      <c r="R186"/>
      <c r="S186" s="67">
        <v>25</v>
      </c>
      <c r="T186" s="67">
        <v>33.159999999999997</v>
      </c>
      <c r="U186" s="66">
        <f t="shared" si="39"/>
        <v>0.32639999999999986</v>
      </c>
      <c r="V186" s="73" t="str">
        <f t="shared" si="40"/>
        <v>N</v>
      </c>
      <c r="W186" s="66">
        <f t="shared" si="29"/>
        <v>1.658624849215936E-2</v>
      </c>
      <c r="X186" s="73" t="str">
        <f t="shared" si="41"/>
        <v>N</v>
      </c>
      <c r="Y186" s="73" t="str">
        <f t="shared" si="37"/>
        <v>N</v>
      </c>
      <c r="Z186" s="68">
        <f t="shared" si="30"/>
        <v>31.51</v>
      </c>
      <c r="AB186" s="59"/>
      <c r="AD186" s="59"/>
    </row>
    <row r="187" spans="1:30" s="58" customFormat="1" x14ac:dyDescent="0.25">
      <c r="A187" s="37" t="s">
        <v>214</v>
      </c>
      <c r="B187" s="38">
        <v>6002539</v>
      </c>
      <c r="C187" s="38">
        <v>145247</v>
      </c>
      <c r="D187" s="38">
        <v>0</v>
      </c>
      <c r="E187" s="71">
        <v>3.2323</v>
      </c>
      <c r="F187" s="71">
        <f t="shared" si="31"/>
        <v>0.71220000000000006</v>
      </c>
      <c r="G187" s="71">
        <v>4.82125</v>
      </c>
      <c r="H187" s="71">
        <f t="shared" si="32"/>
        <v>3.79</v>
      </c>
      <c r="I187" s="71">
        <f t="shared" si="33"/>
        <v>3.8483999999999998</v>
      </c>
      <c r="J187" s="71">
        <f t="shared" si="34"/>
        <v>3.3815900000000001</v>
      </c>
      <c r="K187" s="71">
        <v>3.41689</v>
      </c>
      <c r="L187" s="71">
        <f t="shared" si="35"/>
        <v>3.3815900000000001</v>
      </c>
      <c r="M187" s="60">
        <f t="shared" si="36"/>
        <v>0.95585212873234182</v>
      </c>
      <c r="N187" s="72">
        <f t="shared" si="38"/>
        <v>0.95</v>
      </c>
      <c r="O187" s="61">
        <v>27.72</v>
      </c>
      <c r="P187" s="62">
        <f t="shared" si="28"/>
        <v>27.72</v>
      </c>
      <c r="Q187" s="25"/>
      <c r="R187"/>
      <c r="S187" s="61">
        <v>22.69</v>
      </c>
      <c r="T187" s="61">
        <v>26.42</v>
      </c>
      <c r="U187" s="60">
        <f t="shared" si="39"/>
        <v>0.16438959894226532</v>
      </c>
      <c r="V187" s="71" t="str">
        <f t="shared" si="40"/>
        <v>N</v>
      </c>
      <c r="W187" s="60">
        <f t="shared" si="29"/>
        <v>4.9205147615442736E-2</v>
      </c>
      <c r="X187" s="71" t="str">
        <f t="shared" si="41"/>
        <v>N</v>
      </c>
      <c r="Y187" s="71" t="str">
        <f t="shared" si="37"/>
        <v>N</v>
      </c>
      <c r="Z187" s="62">
        <f t="shared" si="30"/>
        <v>25.1</v>
      </c>
      <c r="AB187" s="59"/>
      <c r="AD187" s="59"/>
    </row>
    <row r="188" spans="1:30" s="58" customFormat="1" x14ac:dyDescent="0.25">
      <c r="A188" s="34" t="s">
        <v>215</v>
      </c>
      <c r="B188" s="36">
        <v>6014666</v>
      </c>
      <c r="C188" s="36">
        <v>145980</v>
      </c>
      <c r="D188" s="36">
        <v>0</v>
      </c>
      <c r="E188" s="2">
        <v>3.4139599999999999</v>
      </c>
      <c r="F188" s="2">
        <f t="shared" si="31"/>
        <v>0.71220000000000006</v>
      </c>
      <c r="G188" s="2">
        <v>4.3796900000000001</v>
      </c>
      <c r="H188" s="2">
        <f t="shared" si="32"/>
        <v>3.79</v>
      </c>
      <c r="I188" s="2">
        <f t="shared" si="33"/>
        <v>3.8483999999999998</v>
      </c>
      <c r="J188" s="2">
        <f t="shared" si="34"/>
        <v>3.0718800000000002</v>
      </c>
      <c r="K188" s="2">
        <v>3.20336</v>
      </c>
      <c r="L188" s="2">
        <f t="shared" si="35"/>
        <v>3.0718800000000002</v>
      </c>
      <c r="M188" s="63">
        <f t="shared" si="36"/>
        <v>1.1113585166087216</v>
      </c>
      <c r="N188" s="70">
        <f t="shared" si="38"/>
        <v>1.1100000000000001</v>
      </c>
      <c r="O188" s="64">
        <v>36.590000000000003</v>
      </c>
      <c r="P188" s="65">
        <f t="shared" si="28"/>
        <v>36.590000000000003</v>
      </c>
      <c r="Q188" s="25"/>
      <c r="R188"/>
      <c r="S188" s="64">
        <v>29.68</v>
      </c>
      <c r="T188" s="64">
        <v>32.619999999999997</v>
      </c>
      <c r="U188" s="63">
        <f t="shared" si="39"/>
        <v>9.9056603773584828E-2</v>
      </c>
      <c r="V188" s="2" t="str">
        <f t="shared" si="40"/>
        <v>N</v>
      </c>
      <c r="W188" s="63">
        <f t="shared" si="29"/>
        <v>0.12170447578172919</v>
      </c>
      <c r="X188" s="2" t="str">
        <f t="shared" si="41"/>
        <v>N</v>
      </c>
      <c r="Y188" s="2" t="str">
        <f t="shared" si="37"/>
        <v>N</v>
      </c>
      <c r="Z188" s="65">
        <f t="shared" si="30"/>
        <v>30.990000000000002</v>
      </c>
      <c r="AB188" s="59"/>
      <c r="AD188" s="59"/>
    </row>
    <row r="189" spans="1:30" s="58" customFormat="1" x14ac:dyDescent="0.25">
      <c r="A189" s="34" t="s">
        <v>216</v>
      </c>
      <c r="B189" s="36">
        <v>6002943</v>
      </c>
      <c r="C189" s="36">
        <v>145008</v>
      </c>
      <c r="D189" s="36">
        <v>0</v>
      </c>
      <c r="E189" s="2">
        <v>3.14418</v>
      </c>
      <c r="F189" s="2">
        <f t="shared" si="31"/>
        <v>0.71220000000000006</v>
      </c>
      <c r="G189" s="2">
        <v>3.5995300000000001</v>
      </c>
      <c r="H189" s="2">
        <f t="shared" si="32"/>
        <v>3.79</v>
      </c>
      <c r="I189" s="2">
        <f t="shared" si="33"/>
        <v>3.8483999999999998</v>
      </c>
      <c r="J189" s="2">
        <f t="shared" si="34"/>
        <v>2.52468</v>
      </c>
      <c r="K189" s="2">
        <v>3.0066600000000001</v>
      </c>
      <c r="L189" s="2">
        <f t="shared" si="35"/>
        <v>2.52468</v>
      </c>
      <c r="M189" s="63">
        <f t="shared" si="36"/>
        <v>1.2453776320167309</v>
      </c>
      <c r="N189" s="70">
        <f t="shared" si="38"/>
        <v>1.24</v>
      </c>
      <c r="O189" s="64">
        <v>38.53</v>
      </c>
      <c r="P189" s="65">
        <f t="shared" si="28"/>
        <v>38.53</v>
      </c>
      <c r="Q189" s="25"/>
      <c r="R189"/>
      <c r="S189" s="64">
        <v>25.77</v>
      </c>
      <c r="T189" s="64">
        <v>38.68</v>
      </c>
      <c r="U189" s="63">
        <f t="shared" si="39"/>
        <v>0.50097012029491661</v>
      </c>
      <c r="V189" s="2" t="str">
        <f t="shared" si="40"/>
        <v>N</v>
      </c>
      <c r="W189" s="63">
        <f t="shared" si="29"/>
        <v>-3.8779731127197149E-3</v>
      </c>
      <c r="X189" s="2" t="str">
        <f t="shared" si="41"/>
        <v>N</v>
      </c>
      <c r="Y189" s="2" t="str">
        <f t="shared" si="37"/>
        <v>N</v>
      </c>
      <c r="Z189" s="65">
        <f t="shared" si="30"/>
        <v>36.75</v>
      </c>
      <c r="AB189" s="59"/>
      <c r="AD189" s="59"/>
    </row>
    <row r="190" spans="1:30" s="58" customFormat="1" x14ac:dyDescent="0.25">
      <c r="A190" s="34" t="s">
        <v>217</v>
      </c>
      <c r="B190" s="36">
        <v>6003222</v>
      </c>
      <c r="C190" s="36">
        <v>146069</v>
      </c>
      <c r="D190" s="36">
        <v>0</v>
      </c>
      <c r="E190" s="2">
        <v>5.3236299999999996</v>
      </c>
      <c r="F190" s="2">
        <f t="shared" si="31"/>
        <v>0.71220000000000006</v>
      </c>
      <c r="G190" s="2">
        <v>4.4244199999999996</v>
      </c>
      <c r="H190" s="2">
        <f t="shared" si="32"/>
        <v>3.79</v>
      </c>
      <c r="I190" s="2">
        <f t="shared" si="33"/>
        <v>3.8483999999999998</v>
      </c>
      <c r="J190" s="2">
        <f t="shared" si="34"/>
        <v>3.1032500000000001</v>
      </c>
      <c r="K190" s="2">
        <v>3.5375000000000001</v>
      </c>
      <c r="L190" s="2">
        <f t="shared" si="35"/>
        <v>3.1032500000000001</v>
      </c>
      <c r="M190" s="63">
        <f t="shared" si="36"/>
        <v>1.7155014903729959</v>
      </c>
      <c r="N190" s="70">
        <f t="shared" si="38"/>
        <v>1.71</v>
      </c>
      <c r="O190" s="64">
        <v>38.68</v>
      </c>
      <c r="P190" s="65">
        <f t="shared" si="28"/>
        <v>38.68</v>
      </c>
      <c r="Q190" s="25"/>
      <c r="R190"/>
      <c r="S190" s="64">
        <v>37.93</v>
      </c>
      <c r="T190" s="64">
        <v>38.68</v>
      </c>
      <c r="U190" s="63">
        <f t="shared" si="39"/>
        <v>1.9773266543633008E-2</v>
      </c>
      <c r="V190" s="2" t="str">
        <f t="shared" si="40"/>
        <v>N</v>
      </c>
      <c r="W190" s="63">
        <f t="shared" si="29"/>
        <v>0</v>
      </c>
      <c r="X190" s="2" t="str">
        <f t="shared" si="41"/>
        <v>N</v>
      </c>
      <c r="Y190" s="2" t="str">
        <f t="shared" si="37"/>
        <v>N</v>
      </c>
      <c r="Z190" s="65">
        <f t="shared" si="30"/>
        <v>36.75</v>
      </c>
      <c r="AB190" s="59"/>
      <c r="AD190" s="59"/>
    </row>
    <row r="191" spans="1:30" s="58" customFormat="1" x14ac:dyDescent="0.25">
      <c r="A191" s="39" t="s">
        <v>218</v>
      </c>
      <c r="B191" s="40">
        <v>6007025</v>
      </c>
      <c r="C191" s="40">
        <v>145851</v>
      </c>
      <c r="D191" s="40">
        <v>0</v>
      </c>
      <c r="E191" s="73">
        <v>3.6010300000000002</v>
      </c>
      <c r="F191" s="73">
        <f t="shared" si="31"/>
        <v>0.71220000000000006</v>
      </c>
      <c r="G191" s="73">
        <v>3.8788200000000002</v>
      </c>
      <c r="H191" s="73">
        <f t="shared" si="32"/>
        <v>3.79</v>
      </c>
      <c r="I191" s="73">
        <f t="shared" si="33"/>
        <v>3.8483999999999998</v>
      </c>
      <c r="J191" s="73">
        <f t="shared" si="34"/>
        <v>2.7205699999999999</v>
      </c>
      <c r="K191" s="73">
        <v>2.9754399999999999</v>
      </c>
      <c r="L191" s="73">
        <f t="shared" si="35"/>
        <v>2.7205699999999999</v>
      </c>
      <c r="M191" s="66">
        <f t="shared" si="36"/>
        <v>1.3236307097409734</v>
      </c>
      <c r="N191" s="74">
        <f t="shared" si="38"/>
        <v>1.32</v>
      </c>
      <c r="O191" s="67">
        <v>38.68</v>
      </c>
      <c r="P191" s="68">
        <f t="shared" si="28"/>
        <v>38.68</v>
      </c>
      <c r="Q191" s="25"/>
      <c r="R191"/>
      <c r="S191" s="67">
        <v>32.07</v>
      </c>
      <c r="T191" s="67">
        <v>38.68</v>
      </c>
      <c r="U191" s="66">
        <f t="shared" si="39"/>
        <v>0.20611163080760833</v>
      </c>
      <c r="V191" s="73" t="str">
        <f t="shared" si="40"/>
        <v>N</v>
      </c>
      <c r="W191" s="66">
        <f t="shared" si="29"/>
        <v>0</v>
      </c>
      <c r="X191" s="73" t="str">
        <f t="shared" si="41"/>
        <v>N</v>
      </c>
      <c r="Y191" s="73" t="str">
        <f t="shared" si="37"/>
        <v>N</v>
      </c>
      <c r="Z191" s="68">
        <f t="shared" si="30"/>
        <v>36.75</v>
      </c>
      <c r="AB191" s="59"/>
      <c r="AD191" s="59"/>
    </row>
    <row r="192" spans="1:30" s="58" customFormat="1" x14ac:dyDescent="0.25">
      <c r="A192" s="37" t="s">
        <v>219</v>
      </c>
      <c r="B192" s="38">
        <v>6009237</v>
      </c>
      <c r="C192" s="38">
        <v>146039</v>
      </c>
      <c r="D192" s="38">
        <v>0</v>
      </c>
      <c r="E192" s="71">
        <v>3.50359</v>
      </c>
      <c r="F192" s="71">
        <f t="shared" si="31"/>
        <v>0.71220000000000006</v>
      </c>
      <c r="G192" s="71">
        <v>3.9269500000000002</v>
      </c>
      <c r="H192" s="71">
        <f t="shared" si="32"/>
        <v>3.79</v>
      </c>
      <c r="I192" s="71">
        <f t="shared" si="33"/>
        <v>3.8483999999999998</v>
      </c>
      <c r="J192" s="71">
        <f t="shared" si="34"/>
        <v>2.7543299999999999</v>
      </c>
      <c r="K192" s="71">
        <v>2.8425199999999999</v>
      </c>
      <c r="L192" s="71">
        <f t="shared" si="35"/>
        <v>2.7543299999999999</v>
      </c>
      <c r="M192" s="60">
        <f t="shared" si="36"/>
        <v>1.2720298584410727</v>
      </c>
      <c r="N192" s="72">
        <f t="shared" si="38"/>
        <v>1.27</v>
      </c>
      <c r="O192" s="61">
        <v>38.68</v>
      </c>
      <c r="P192" s="62">
        <f t="shared" si="28"/>
        <v>38.68</v>
      </c>
      <c r="Q192" s="25"/>
      <c r="R192"/>
      <c r="S192" s="61">
        <v>38.08</v>
      </c>
      <c r="T192" s="61">
        <v>38.68</v>
      </c>
      <c r="U192" s="60">
        <f t="shared" si="39"/>
        <v>1.5756302521008441E-2</v>
      </c>
      <c r="V192" s="71" t="str">
        <f t="shared" si="40"/>
        <v>N</v>
      </c>
      <c r="W192" s="60">
        <f t="shared" si="29"/>
        <v>0</v>
      </c>
      <c r="X192" s="71" t="str">
        <f t="shared" si="41"/>
        <v>N</v>
      </c>
      <c r="Y192" s="71" t="str">
        <f t="shared" si="37"/>
        <v>N</v>
      </c>
      <c r="Z192" s="62">
        <f t="shared" si="30"/>
        <v>36.75</v>
      </c>
      <c r="AB192" s="59"/>
      <c r="AD192" s="59"/>
    </row>
    <row r="193" spans="1:30" s="58" customFormat="1" x14ac:dyDescent="0.25">
      <c r="A193" s="34" t="s">
        <v>220</v>
      </c>
      <c r="B193" s="36">
        <v>6002679</v>
      </c>
      <c r="C193" s="36">
        <v>145384</v>
      </c>
      <c r="D193" s="36">
        <v>0</v>
      </c>
      <c r="E193" s="2">
        <v>4.2370900000000002</v>
      </c>
      <c r="F193" s="2">
        <f t="shared" si="31"/>
        <v>0.71220000000000006</v>
      </c>
      <c r="G193" s="2">
        <v>3.93668</v>
      </c>
      <c r="H193" s="2">
        <f t="shared" si="32"/>
        <v>3.79</v>
      </c>
      <c r="I193" s="2">
        <f t="shared" si="33"/>
        <v>3.8483999999999998</v>
      </c>
      <c r="J193" s="2">
        <f t="shared" si="34"/>
        <v>2.7611599999999998</v>
      </c>
      <c r="K193" s="2">
        <v>3.02664</v>
      </c>
      <c r="L193" s="2">
        <f t="shared" si="35"/>
        <v>2.7611599999999998</v>
      </c>
      <c r="M193" s="63">
        <f t="shared" si="36"/>
        <v>1.5345325877529736</v>
      </c>
      <c r="N193" s="70">
        <f t="shared" si="38"/>
        <v>1.53</v>
      </c>
      <c r="O193" s="64">
        <v>38.68</v>
      </c>
      <c r="P193" s="65">
        <f t="shared" si="28"/>
        <v>38.68</v>
      </c>
      <c r="Q193" s="25"/>
      <c r="R193"/>
      <c r="S193" s="64">
        <v>38.68</v>
      </c>
      <c r="T193" s="64">
        <v>38.68</v>
      </c>
      <c r="U193" s="63">
        <f t="shared" si="39"/>
        <v>0</v>
      </c>
      <c r="V193" s="2" t="str">
        <f t="shared" si="40"/>
        <v>N</v>
      </c>
      <c r="W193" s="63">
        <f t="shared" si="29"/>
        <v>0</v>
      </c>
      <c r="X193" s="2" t="str">
        <f t="shared" si="41"/>
        <v>N</v>
      </c>
      <c r="Y193" s="2" t="str">
        <f t="shared" si="37"/>
        <v>N</v>
      </c>
      <c r="Z193" s="65">
        <f t="shared" si="30"/>
        <v>36.75</v>
      </c>
      <c r="AB193" s="59"/>
      <c r="AD193" s="59"/>
    </row>
    <row r="194" spans="1:30" s="58" customFormat="1" x14ac:dyDescent="0.25">
      <c r="A194" s="34" t="s">
        <v>221</v>
      </c>
      <c r="B194" s="36">
        <v>6002729</v>
      </c>
      <c r="C194" s="36">
        <v>145555</v>
      </c>
      <c r="D194" s="36">
        <v>0</v>
      </c>
      <c r="E194" s="2">
        <v>2.3675299999999999</v>
      </c>
      <c r="F194" s="2">
        <f t="shared" si="31"/>
        <v>0.71220000000000006</v>
      </c>
      <c r="G194" s="2">
        <v>5.0144500000000001</v>
      </c>
      <c r="H194" s="2">
        <f t="shared" si="32"/>
        <v>3.79</v>
      </c>
      <c r="I194" s="2">
        <f t="shared" si="33"/>
        <v>3.8483999999999998</v>
      </c>
      <c r="J194" s="2">
        <f t="shared" si="34"/>
        <v>3.5171000000000001</v>
      </c>
      <c r="K194" s="2">
        <v>3.4076399999999998</v>
      </c>
      <c r="L194" s="2">
        <f t="shared" si="35"/>
        <v>3.4733200000000002</v>
      </c>
      <c r="M194" s="63">
        <f t="shared" si="36"/>
        <v>0.68163313486808008</v>
      </c>
      <c r="N194" s="70">
        <f t="shared" si="38"/>
        <v>0.68</v>
      </c>
      <c r="O194" s="64">
        <v>0</v>
      </c>
      <c r="P194" s="65">
        <f t="shared" si="28"/>
        <v>0</v>
      </c>
      <c r="Q194" s="25"/>
      <c r="R194"/>
      <c r="S194" s="64">
        <v>0</v>
      </c>
      <c r="T194" s="64">
        <v>0</v>
      </c>
      <c r="U194" s="63">
        <f t="shared" si="39"/>
        <v>0</v>
      </c>
      <c r="V194" s="2" t="str">
        <f t="shared" si="40"/>
        <v>N</v>
      </c>
      <c r="W194" s="63">
        <f t="shared" si="29"/>
        <v>0</v>
      </c>
      <c r="X194" s="2" t="str">
        <f t="shared" si="41"/>
        <v>N</v>
      </c>
      <c r="Y194" s="2" t="str">
        <f t="shared" si="37"/>
        <v>N</v>
      </c>
      <c r="Z194" s="65">
        <f t="shared" si="30"/>
        <v>0</v>
      </c>
      <c r="AB194" s="59"/>
      <c r="AD194" s="59"/>
    </row>
    <row r="195" spans="1:30" s="58" customFormat="1" x14ac:dyDescent="0.25">
      <c r="A195" s="34" t="s">
        <v>222</v>
      </c>
      <c r="B195" s="36">
        <v>6009559</v>
      </c>
      <c r="C195" s="36">
        <v>145514</v>
      </c>
      <c r="D195" s="36">
        <v>0</v>
      </c>
      <c r="E195" s="2">
        <v>4.11165</v>
      </c>
      <c r="F195" s="2">
        <f t="shared" si="31"/>
        <v>0.71220000000000006</v>
      </c>
      <c r="G195" s="2">
        <v>3.5003600000000001</v>
      </c>
      <c r="H195" s="2">
        <f t="shared" si="32"/>
        <v>3.79</v>
      </c>
      <c r="I195" s="2">
        <f t="shared" si="33"/>
        <v>3.8483999999999998</v>
      </c>
      <c r="J195" s="2">
        <f t="shared" si="34"/>
        <v>2.45513</v>
      </c>
      <c r="K195" s="2">
        <v>3.0529999999999999</v>
      </c>
      <c r="L195" s="2">
        <f t="shared" si="35"/>
        <v>2.45513</v>
      </c>
      <c r="M195" s="63">
        <f t="shared" si="36"/>
        <v>1.6747178357154204</v>
      </c>
      <c r="N195" s="70">
        <f t="shared" si="38"/>
        <v>1.67</v>
      </c>
      <c r="O195" s="64">
        <v>38.68</v>
      </c>
      <c r="P195" s="65">
        <f t="shared" si="28"/>
        <v>38.68</v>
      </c>
      <c r="Q195" s="25"/>
      <c r="R195"/>
      <c r="S195" s="64">
        <v>38.68</v>
      </c>
      <c r="T195" s="64">
        <v>38.68</v>
      </c>
      <c r="U195" s="63">
        <f t="shared" si="39"/>
        <v>0</v>
      </c>
      <c r="V195" s="2" t="str">
        <f t="shared" si="40"/>
        <v>N</v>
      </c>
      <c r="W195" s="63">
        <f t="shared" si="29"/>
        <v>0</v>
      </c>
      <c r="X195" s="2" t="str">
        <f t="shared" si="41"/>
        <v>N</v>
      </c>
      <c r="Y195" s="2" t="str">
        <f t="shared" si="37"/>
        <v>N</v>
      </c>
      <c r="Z195" s="65">
        <f t="shared" si="30"/>
        <v>36.75</v>
      </c>
      <c r="AB195" s="59"/>
      <c r="AD195" s="59"/>
    </row>
    <row r="196" spans="1:30" s="58" customFormat="1" x14ac:dyDescent="0.25">
      <c r="A196" s="39" t="s">
        <v>223</v>
      </c>
      <c r="B196" s="40">
        <v>6002745</v>
      </c>
      <c r="C196" s="40">
        <v>146097</v>
      </c>
      <c r="D196" s="40">
        <v>0</v>
      </c>
      <c r="E196" s="73">
        <v>2.38774</v>
      </c>
      <c r="F196" s="73">
        <f t="shared" si="31"/>
        <v>0.71220000000000006</v>
      </c>
      <c r="G196" s="73">
        <v>2.8311000000000002</v>
      </c>
      <c r="H196" s="73">
        <f t="shared" si="32"/>
        <v>3.79</v>
      </c>
      <c r="I196" s="73">
        <f t="shared" si="33"/>
        <v>3.8483999999999998</v>
      </c>
      <c r="J196" s="73">
        <f t="shared" si="34"/>
        <v>1.9857100000000001</v>
      </c>
      <c r="K196" s="73">
        <v>2.39575</v>
      </c>
      <c r="L196" s="73">
        <f t="shared" si="35"/>
        <v>1.9857100000000001</v>
      </c>
      <c r="M196" s="66">
        <f t="shared" si="36"/>
        <v>1.2024615880465928</v>
      </c>
      <c r="N196" s="74">
        <f t="shared" si="38"/>
        <v>1.2</v>
      </c>
      <c r="O196" s="67">
        <v>37.93</v>
      </c>
      <c r="P196" s="68">
        <f t="shared" si="28"/>
        <v>37.93</v>
      </c>
      <c r="Q196" s="25"/>
      <c r="R196"/>
      <c r="S196" s="67">
        <v>14.26</v>
      </c>
      <c r="T196" s="67">
        <v>32.619999999999997</v>
      </c>
      <c r="U196" s="66">
        <f t="shared" si="39"/>
        <v>1.2875175315568022</v>
      </c>
      <c r="V196" s="73" t="str">
        <f t="shared" si="40"/>
        <v>N</v>
      </c>
      <c r="W196" s="66">
        <f t="shared" si="29"/>
        <v>0.16278356836296759</v>
      </c>
      <c r="X196" s="73" t="str">
        <f t="shared" si="41"/>
        <v>N</v>
      </c>
      <c r="Y196" s="73" t="str">
        <f t="shared" si="37"/>
        <v>N</v>
      </c>
      <c r="Z196" s="68">
        <f t="shared" si="30"/>
        <v>30.990000000000002</v>
      </c>
      <c r="AB196" s="59"/>
      <c r="AD196" s="59"/>
    </row>
    <row r="197" spans="1:30" s="58" customFormat="1" x14ac:dyDescent="0.25">
      <c r="A197" s="37" t="s">
        <v>224</v>
      </c>
      <c r="B197" s="38">
        <v>6003248</v>
      </c>
      <c r="C197" s="38">
        <v>145890</v>
      </c>
      <c r="D197" s="38">
        <v>0</v>
      </c>
      <c r="E197" s="71">
        <v>3.1991999999999998</v>
      </c>
      <c r="F197" s="71">
        <f t="shared" si="31"/>
        <v>0.71220000000000006</v>
      </c>
      <c r="G197" s="71">
        <v>4.0576100000000004</v>
      </c>
      <c r="H197" s="71">
        <f t="shared" si="32"/>
        <v>3.79</v>
      </c>
      <c r="I197" s="71">
        <f t="shared" si="33"/>
        <v>3.8483999999999998</v>
      </c>
      <c r="J197" s="71">
        <f t="shared" si="34"/>
        <v>2.84598</v>
      </c>
      <c r="K197" s="71">
        <v>3.1585999999999999</v>
      </c>
      <c r="L197" s="71">
        <f t="shared" si="35"/>
        <v>2.84598</v>
      </c>
      <c r="M197" s="60">
        <f t="shared" si="36"/>
        <v>1.1241119052136697</v>
      </c>
      <c r="N197" s="72">
        <f t="shared" si="38"/>
        <v>1.1200000000000001</v>
      </c>
      <c r="O197" s="61">
        <v>36.74</v>
      </c>
      <c r="P197" s="62">
        <f t="shared" si="28"/>
        <v>36.74</v>
      </c>
      <c r="Q197" s="25"/>
      <c r="R197"/>
      <c r="S197" s="61">
        <v>35.89</v>
      </c>
      <c r="T197" s="61">
        <v>37.49</v>
      </c>
      <c r="U197" s="60">
        <f t="shared" si="39"/>
        <v>4.458066313736421E-2</v>
      </c>
      <c r="V197" s="71" t="str">
        <f t="shared" si="40"/>
        <v>N</v>
      </c>
      <c r="W197" s="60">
        <f t="shared" si="29"/>
        <v>-2.0005334755934915E-2</v>
      </c>
      <c r="X197" s="71" t="str">
        <f t="shared" si="41"/>
        <v>N</v>
      </c>
      <c r="Y197" s="71" t="str">
        <f t="shared" si="37"/>
        <v>N</v>
      </c>
      <c r="Z197" s="62">
        <f t="shared" si="30"/>
        <v>35.619999999999997</v>
      </c>
      <c r="AB197" s="59"/>
      <c r="AD197" s="59"/>
    </row>
    <row r="198" spans="1:30" s="58" customFormat="1" x14ac:dyDescent="0.25">
      <c r="A198" s="34" t="s">
        <v>225</v>
      </c>
      <c r="B198" s="36">
        <v>6003594</v>
      </c>
      <c r="C198" s="36">
        <v>145484</v>
      </c>
      <c r="D198" s="36">
        <v>0</v>
      </c>
      <c r="E198" s="2">
        <v>3.62052</v>
      </c>
      <c r="F198" s="2">
        <f t="shared" si="31"/>
        <v>0.71220000000000006</v>
      </c>
      <c r="G198" s="2">
        <v>5.1629199999999997</v>
      </c>
      <c r="H198" s="2">
        <f t="shared" si="32"/>
        <v>3.79</v>
      </c>
      <c r="I198" s="2">
        <f t="shared" si="33"/>
        <v>3.8483999999999998</v>
      </c>
      <c r="J198" s="2">
        <f t="shared" si="34"/>
        <v>3.6212300000000002</v>
      </c>
      <c r="K198" s="2">
        <v>3.5240499999999999</v>
      </c>
      <c r="L198" s="2">
        <f t="shared" si="35"/>
        <v>3.58236</v>
      </c>
      <c r="M198" s="63">
        <f t="shared" si="36"/>
        <v>1.0106521957592203</v>
      </c>
      <c r="N198" s="70">
        <f t="shared" si="38"/>
        <v>1.01</v>
      </c>
      <c r="O198" s="64">
        <v>31.53</v>
      </c>
      <c r="P198" s="65">
        <f t="shared" si="28"/>
        <v>31.53</v>
      </c>
      <c r="Q198" s="25"/>
      <c r="R198"/>
      <c r="S198" s="64">
        <v>28.38</v>
      </c>
      <c r="T198" s="64">
        <v>30.33</v>
      </c>
      <c r="U198" s="63">
        <f t="shared" si="39"/>
        <v>6.87103594080338E-2</v>
      </c>
      <c r="V198" s="2" t="str">
        <f t="shared" si="40"/>
        <v>N</v>
      </c>
      <c r="W198" s="63">
        <f t="shared" si="29"/>
        <v>3.9564787339268145E-2</v>
      </c>
      <c r="X198" s="2" t="str">
        <f t="shared" si="41"/>
        <v>N</v>
      </c>
      <c r="Y198" s="2" t="str">
        <f t="shared" si="37"/>
        <v>N</v>
      </c>
      <c r="Z198" s="65">
        <f t="shared" si="30"/>
        <v>28.82</v>
      </c>
      <c r="AB198" s="59"/>
      <c r="AD198" s="59"/>
    </row>
    <row r="199" spans="1:30" s="58" customFormat="1" x14ac:dyDescent="0.25">
      <c r="A199" s="34" t="s">
        <v>226</v>
      </c>
      <c r="B199" s="36">
        <v>6002851</v>
      </c>
      <c r="C199" s="36">
        <v>145415</v>
      </c>
      <c r="D199" s="36">
        <v>0</v>
      </c>
      <c r="E199" s="2">
        <v>4.3066500000000003</v>
      </c>
      <c r="F199" s="2">
        <f t="shared" si="31"/>
        <v>0.71220000000000006</v>
      </c>
      <c r="G199" s="2">
        <v>5.0146300000000004</v>
      </c>
      <c r="H199" s="2">
        <f t="shared" si="32"/>
        <v>3.79</v>
      </c>
      <c r="I199" s="2">
        <f t="shared" si="33"/>
        <v>3.8483999999999998</v>
      </c>
      <c r="J199" s="2">
        <f t="shared" si="34"/>
        <v>3.51722</v>
      </c>
      <c r="K199" s="2">
        <v>3.3542999999999998</v>
      </c>
      <c r="L199" s="2">
        <f t="shared" si="35"/>
        <v>3.4520499999999998</v>
      </c>
      <c r="M199" s="63">
        <f t="shared" si="36"/>
        <v>1.2475630422502573</v>
      </c>
      <c r="N199" s="70">
        <f t="shared" si="38"/>
        <v>1.24</v>
      </c>
      <c r="O199" s="64">
        <v>38.53</v>
      </c>
      <c r="P199" s="65">
        <f t="shared" si="28"/>
        <v>38.53</v>
      </c>
      <c r="Q199" s="25"/>
      <c r="R199"/>
      <c r="S199" s="64">
        <v>37.340000000000003</v>
      </c>
      <c r="T199" s="64">
        <v>38.68</v>
      </c>
      <c r="U199" s="63">
        <f t="shared" si="39"/>
        <v>3.5886448848419822E-2</v>
      </c>
      <c r="V199" s="2" t="str">
        <f t="shared" si="40"/>
        <v>N</v>
      </c>
      <c r="W199" s="63">
        <f t="shared" si="29"/>
        <v>-3.8779731127197149E-3</v>
      </c>
      <c r="X199" s="2" t="str">
        <f t="shared" si="41"/>
        <v>N</v>
      </c>
      <c r="Y199" s="2" t="str">
        <f t="shared" si="37"/>
        <v>N</v>
      </c>
      <c r="Z199" s="65">
        <f t="shared" si="30"/>
        <v>36.75</v>
      </c>
      <c r="AB199" s="59"/>
      <c r="AD199" s="59"/>
    </row>
    <row r="200" spans="1:30" s="58" customFormat="1" x14ac:dyDescent="0.25">
      <c r="A200" s="34" t="s">
        <v>227</v>
      </c>
      <c r="B200" s="36">
        <v>6006191</v>
      </c>
      <c r="C200" s="36">
        <v>145662</v>
      </c>
      <c r="D200" s="36">
        <v>0</v>
      </c>
      <c r="E200" s="2">
        <v>3.4596</v>
      </c>
      <c r="F200" s="2">
        <f t="shared" si="31"/>
        <v>0.71220000000000006</v>
      </c>
      <c r="G200" s="2">
        <v>5.3913500000000001</v>
      </c>
      <c r="H200" s="2">
        <f t="shared" si="32"/>
        <v>3.79</v>
      </c>
      <c r="I200" s="2">
        <f t="shared" si="33"/>
        <v>3.8483999999999998</v>
      </c>
      <c r="J200" s="2">
        <f t="shared" si="34"/>
        <v>3.78145</v>
      </c>
      <c r="K200" s="2">
        <v>3.4119199999999998</v>
      </c>
      <c r="L200" s="2">
        <f t="shared" si="35"/>
        <v>3.6336400000000002</v>
      </c>
      <c r="M200" s="63">
        <f t="shared" si="36"/>
        <v>0.95210312524080531</v>
      </c>
      <c r="N200" s="70">
        <f t="shared" si="38"/>
        <v>0.95</v>
      </c>
      <c r="O200" s="64">
        <v>27.72</v>
      </c>
      <c r="P200" s="65">
        <f t="shared" ref="P200:P263" si="42">IF(Y200="Y",Z200,O200)</f>
        <v>27.72</v>
      </c>
      <c r="Q200" s="25"/>
      <c r="R200"/>
      <c r="S200" s="64">
        <v>28.38</v>
      </c>
      <c r="T200" s="64">
        <v>28.38</v>
      </c>
      <c r="U200" s="63">
        <f t="shared" si="39"/>
        <v>0</v>
      </c>
      <c r="V200" s="2" t="str">
        <f t="shared" si="40"/>
        <v>N</v>
      </c>
      <c r="W200" s="63">
        <f t="shared" ref="W200:W263" si="43">IF(T200=0,0,(O200-T200)/T200)</f>
        <v>-2.3255813953488379E-2</v>
      </c>
      <c r="X200" s="2" t="str">
        <f t="shared" si="41"/>
        <v>N</v>
      </c>
      <c r="Y200" s="2" t="str">
        <f t="shared" si="37"/>
        <v>N</v>
      </c>
      <c r="Z200" s="65">
        <f t="shared" ref="Z200:Z263" si="44">ROUNDUP(T200*0.95,2)</f>
        <v>26.970000000000002</v>
      </c>
      <c r="AB200" s="59"/>
      <c r="AD200" s="59"/>
    </row>
    <row r="201" spans="1:30" s="58" customFormat="1" x14ac:dyDescent="0.25">
      <c r="A201" s="39" t="s">
        <v>228</v>
      </c>
      <c r="B201" s="40">
        <v>6003214</v>
      </c>
      <c r="C201" s="40">
        <v>145630</v>
      </c>
      <c r="D201" s="40">
        <v>0</v>
      </c>
      <c r="E201" s="73">
        <v>3.6003400000000001</v>
      </c>
      <c r="F201" s="73">
        <f t="shared" ref="F201:F264" si="45">$F$5</f>
        <v>0.71220000000000006</v>
      </c>
      <c r="G201" s="73">
        <v>5.3258200000000002</v>
      </c>
      <c r="H201" s="73">
        <f t="shared" ref="H201:H264" si="46">$H$5</f>
        <v>3.79</v>
      </c>
      <c r="I201" s="73">
        <f t="shared" ref="I201:I264" si="47">$I$5</f>
        <v>3.8483999999999998</v>
      </c>
      <c r="J201" s="73">
        <f t="shared" ref="J201:J264" si="48">ROUND(F201*G201*(H201/I201),5)</f>
        <v>3.73549</v>
      </c>
      <c r="K201" s="73">
        <v>3.4809199999999998</v>
      </c>
      <c r="L201" s="73">
        <f t="shared" ref="L201:L264" si="49">IF($J201=0,$K201,IF($K201=0,$J201,IF($J201&lt;$K201,$J201,ROUND(($J201*$L$5)+($K201*$L$4),5))))</f>
        <v>3.6336599999999999</v>
      </c>
      <c r="M201" s="66">
        <f t="shared" ref="M201:M264" si="50">IFERROR(E201/L201,0)</f>
        <v>0.9908301822404959</v>
      </c>
      <c r="N201" s="74">
        <f t="shared" si="38"/>
        <v>0.99</v>
      </c>
      <c r="O201" s="67">
        <v>30.33</v>
      </c>
      <c r="P201" s="68">
        <f t="shared" si="42"/>
        <v>30.33</v>
      </c>
      <c r="Q201" s="25"/>
      <c r="R201"/>
      <c r="S201" s="67">
        <v>31.53</v>
      </c>
      <c r="T201" s="67">
        <v>27.07</v>
      </c>
      <c r="U201" s="66">
        <f t="shared" si="39"/>
        <v>-0.14145258483983511</v>
      </c>
      <c r="V201" s="73" t="str">
        <f t="shared" si="40"/>
        <v>Y</v>
      </c>
      <c r="W201" s="66">
        <f t="shared" si="43"/>
        <v>0.12042851865533793</v>
      </c>
      <c r="X201" s="73" t="str">
        <f t="shared" si="41"/>
        <v>N</v>
      </c>
      <c r="Y201" s="73" t="str">
        <f t="shared" ref="Y201:Y264" si="51">IF(AND(V201="Y",X201="Y"),"Y","N")</f>
        <v>N</v>
      </c>
      <c r="Z201" s="68">
        <f t="shared" si="44"/>
        <v>25.720000000000002</v>
      </c>
      <c r="AB201" s="59"/>
      <c r="AD201" s="59"/>
    </row>
    <row r="202" spans="1:30" s="58" customFormat="1" x14ac:dyDescent="0.25">
      <c r="A202" s="37" t="s">
        <v>229</v>
      </c>
      <c r="B202" s="38">
        <v>6003586</v>
      </c>
      <c r="C202" s="38">
        <v>145171</v>
      </c>
      <c r="D202" s="38">
        <v>0</v>
      </c>
      <c r="E202" s="71">
        <v>2.5851799999999998</v>
      </c>
      <c r="F202" s="71">
        <f t="shared" si="45"/>
        <v>0.71220000000000006</v>
      </c>
      <c r="G202" s="71">
        <v>4.8275499999999996</v>
      </c>
      <c r="H202" s="71">
        <f t="shared" si="46"/>
        <v>3.79</v>
      </c>
      <c r="I202" s="71">
        <f t="shared" si="47"/>
        <v>3.8483999999999998</v>
      </c>
      <c r="J202" s="71">
        <f t="shared" si="48"/>
        <v>3.3860100000000002</v>
      </c>
      <c r="K202" s="71">
        <v>3.2038799999999998</v>
      </c>
      <c r="L202" s="71">
        <f t="shared" si="49"/>
        <v>3.3131599999999999</v>
      </c>
      <c r="M202" s="60">
        <f t="shared" si="50"/>
        <v>0.78027623175457872</v>
      </c>
      <c r="N202" s="72">
        <f t="shared" ref="N202:N265" si="52">ROUNDDOWN(M202,2)</f>
        <v>0.78</v>
      </c>
      <c r="O202" s="61">
        <v>15.02</v>
      </c>
      <c r="P202" s="62">
        <f t="shared" si="42"/>
        <v>15.02</v>
      </c>
      <c r="Q202" s="25"/>
      <c r="R202"/>
      <c r="S202" s="61">
        <v>16.52</v>
      </c>
      <c r="T202" s="61">
        <v>16.52</v>
      </c>
      <c r="U202" s="60">
        <f t="shared" ref="U202:U265" si="53">IFERROR((T202-S202)/S202,0)</f>
        <v>0</v>
      </c>
      <c r="V202" s="71" t="str">
        <f t="shared" ref="V202:V265" si="54">IF(U202&lt;-0.05,"Y","N")</f>
        <v>N</v>
      </c>
      <c r="W202" s="60">
        <f t="shared" si="43"/>
        <v>-9.0799031476997583E-2</v>
      </c>
      <c r="X202" s="71" t="str">
        <f t="shared" ref="X202:X265" si="55">IF(W202&lt;-0.05,"Y","N")</f>
        <v>Y</v>
      </c>
      <c r="Y202" s="71" t="str">
        <f t="shared" si="51"/>
        <v>N</v>
      </c>
      <c r="Z202" s="62">
        <f t="shared" si="44"/>
        <v>15.7</v>
      </c>
      <c r="AB202" s="59"/>
      <c r="AD202" s="59"/>
    </row>
    <row r="203" spans="1:30" s="58" customFormat="1" x14ac:dyDescent="0.25">
      <c r="A203" s="34" t="s">
        <v>230</v>
      </c>
      <c r="B203" s="36">
        <v>6001119</v>
      </c>
      <c r="C203" s="36">
        <v>145304</v>
      </c>
      <c r="D203" s="36">
        <v>0</v>
      </c>
      <c r="E203" s="2">
        <v>3.62622</v>
      </c>
      <c r="F203" s="2">
        <f t="shared" si="45"/>
        <v>0.71220000000000006</v>
      </c>
      <c r="G203" s="2">
        <v>4.7722300000000004</v>
      </c>
      <c r="H203" s="2">
        <f t="shared" si="46"/>
        <v>3.79</v>
      </c>
      <c r="I203" s="2">
        <f t="shared" si="47"/>
        <v>3.8483999999999998</v>
      </c>
      <c r="J203" s="2">
        <f t="shared" si="48"/>
        <v>3.34721</v>
      </c>
      <c r="K203" s="2">
        <v>3.5548799999999998</v>
      </c>
      <c r="L203" s="2">
        <f t="shared" si="49"/>
        <v>3.34721</v>
      </c>
      <c r="M203" s="63">
        <f t="shared" si="50"/>
        <v>1.0833559890177191</v>
      </c>
      <c r="N203" s="70">
        <f t="shared" si="52"/>
        <v>1.08</v>
      </c>
      <c r="O203" s="64">
        <v>35.35</v>
      </c>
      <c r="P203" s="65">
        <f t="shared" si="42"/>
        <v>35.35</v>
      </c>
      <c r="Q203" s="25"/>
      <c r="R203"/>
      <c r="S203" s="64">
        <v>27.07</v>
      </c>
      <c r="T203" s="64">
        <v>32.619999999999997</v>
      </c>
      <c r="U203" s="63">
        <f t="shared" si="53"/>
        <v>0.20502401182120417</v>
      </c>
      <c r="V203" s="2" t="str">
        <f t="shared" si="54"/>
        <v>N</v>
      </c>
      <c r="W203" s="63">
        <f t="shared" si="43"/>
        <v>8.3690987124463642E-2</v>
      </c>
      <c r="X203" s="2" t="str">
        <f t="shared" si="55"/>
        <v>N</v>
      </c>
      <c r="Y203" s="2" t="str">
        <f t="shared" si="51"/>
        <v>N</v>
      </c>
      <c r="Z203" s="65">
        <f t="shared" si="44"/>
        <v>30.990000000000002</v>
      </c>
      <c r="AB203" s="59"/>
      <c r="AD203" s="59"/>
    </row>
    <row r="204" spans="1:30" s="58" customFormat="1" x14ac:dyDescent="0.25">
      <c r="A204" s="34" t="s">
        <v>231</v>
      </c>
      <c r="B204" s="36">
        <v>6006647</v>
      </c>
      <c r="C204" s="36">
        <v>145669</v>
      </c>
      <c r="D204" s="36">
        <v>0</v>
      </c>
      <c r="E204" s="2">
        <v>2.9103500000000002</v>
      </c>
      <c r="F204" s="2">
        <f t="shared" si="45"/>
        <v>0.71220000000000006</v>
      </c>
      <c r="G204" s="2">
        <v>5.4192</v>
      </c>
      <c r="H204" s="2">
        <f t="shared" si="46"/>
        <v>3.79</v>
      </c>
      <c r="I204" s="2">
        <f t="shared" si="47"/>
        <v>3.8483999999999998</v>
      </c>
      <c r="J204" s="2">
        <f t="shared" si="48"/>
        <v>3.80098</v>
      </c>
      <c r="K204" s="2">
        <v>3.7846299999999999</v>
      </c>
      <c r="L204" s="2">
        <f t="shared" si="49"/>
        <v>3.7944399999999998</v>
      </c>
      <c r="M204" s="63">
        <f t="shared" si="50"/>
        <v>0.76700382665162725</v>
      </c>
      <c r="N204" s="70">
        <f t="shared" si="52"/>
        <v>0.76</v>
      </c>
      <c r="O204" s="64">
        <v>13.51</v>
      </c>
      <c r="P204" s="65">
        <f t="shared" si="42"/>
        <v>13.51</v>
      </c>
      <c r="Q204" s="25"/>
      <c r="R204"/>
      <c r="S204" s="64">
        <v>11.26</v>
      </c>
      <c r="T204" s="64">
        <v>14.26</v>
      </c>
      <c r="U204" s="63">
        <f t="shared" si="53"/>
        <v>0.26642984014209592</v>
      </c>
      <c r="V204" s="2" t="str">
        <f t="shared" si="54"/>
        <v>N</v>
      </c>
      <c r="W204" s="63">
        <f t="shared" si="43"/>
        <v>-5.2594670406732116E-2</v>
      </c>
      <c r="X204" s="2" t="str">
        <f t="shared" si="55"/>
        <v>Y</v>
      </c>
      <c r="Y204" s="2" t="str">
        <f t="shared" si="51"/>
        <v>N</v>
      </c>
      <c r="Z204" s="65">
        <f t="shared" si="44"/>
        <v>13.549999999999999</v>
      </c>
      <c r="AB204" s="59"/>
      <c r="AD204" s="59"/>
    </row>
    <row r="205" spans="1:30" s="58" customFormat="1" x14ac:dyDescent="0.25">
      <c r="A205" s="34" t="s">
        <v>232</v>
      </c>
      <c r="B205" s="36">
        <v>6008833</v>
      </c>
      <c r="C205" s="36">
        <v>146176</v>
      </c>
      <c r="D205" s="36">
        <v>0</v>
      </c>
      <c r="E205" s="2">
        <v>4.1552800000000003</v>
      </c>
      <c r="F205" s="2">
        <f t="shared" si="45"/>
        <v>0.71220000000000006</v>
      </c>
      <c r="G205" s="2">
        <v>4.8640400000000001</v>
      </c>
      <c r="H205" s="2">
        <f t="shared" si="46"/>
        <v>3.79</v>
      </c>
      <c r="I205" s="2">
        <f t="shared" si="47"/>
        <v>3.8483999999999998</v>
      </c>
      <c r="J205" s="2">
        <f t="shared" si="48"/>
        <v>3.4116</v>
      </c>
      <c r="K205" s="2">
        <v>3.5848499999999999</v>
      </c>
      <c r="L205" s="2">
        <f t="shared" si="49"/>
        <v>3.4116</v>
      </c>
      <c r="M205" s="63">
        <f t="shared" si="50"/>
        <v>1.2179856958611797</v>
      </c>
      <c r="N205" s="70">
        <f t="shared" si="52"/>
        <v>1.21</v>
      </c>
      <c r="O205" s="64">
        <v>38.08</v>
      </c>
      <c r="P205" s="65">
        <f t="shared" si="42"/>
        <v>38.08</v>
      </c>
      <c r="Q205" s="25"/>
      <c r="R205"/>
      <c r="S205" s="64">
        <v>37.04</v>
      </c>
      <c r="T205" s="64">
        <v>38.68</v>
      </c>
      <c r="U205" s="63">
        <f t="shared" si="53"/>
        <v>4.4276457883369348E-2</v>
      </c>
      <c r="V205" s="2" t="str">
        <f t="shared" si="54"/>
        <v>N</v>
      </c>
      <c r="W205" s="63">
        <f t="shared" si="43"/>
        <v>-1.5511892450879044E-2</v>
      </c>
      <c r="X205" s="2" t="str">
        <f t="shared" si="55"/>
        <v>N</v>
      </c>
      <c r="Y205" s="2" t="str">
        <f t="shared" si="51"/>
        <v>N</v>
      </c>
      <c r="Z205" s="65">
        <f t="shared" si="44"/>
        <v>36.75</v>
      </c>
      <c r="AB205" s="59"/>
      <c r="AD205" s="59"/>
    </row>
    <row r="206" spans="1:30" s="58" customFormat="1" x14ac:dyDescent="0.25">
      <c r="A206" s="39" t="s">
        <v>233</v>
      </c>
      <c r="B206" s="40">
        <v>6002828</v>
      </c>
      <c r="C206" s="40">
        <v>145111</v>
      </c>
      <c r="D206" s="40">
        <v>0</v>
      </c>
      <c r="E206" s="73">
        <v>4.6874099999999999</v>
      </c>
      <c r="F206" s="73">
        <f t="shared" si="45"/>
        <v>0.71220000000000006</v>
      </c>
      <c r="G206" s="73">
        <v>4.1515599999999999</v>
      </c>
      <c r="H206" s="73">
        <f t="shared" si="46"/>
        <v>3.79</v>
      </c>
      <c r="I206" s="73">
        <f t="shared" si="47"/>
        <v>3.8483999999999998</v>
      </c>
      <c r="J206" s="73">
        <f t="shared" si="48"/>
        <v>2.91187</v>
      </c>
      <c r="K206" s="73">
        <v>3.1713300000000002</v>
      </c>
      <c r="L206" s="73">
        <f t="shared" si="49"/>
        <v>2.91187</v>
      </c>
      <c r="M206" s="66">
        <f t="shared" si="50"/>
        <v>1.6097593642573329</v>
      </c>
      <c r="N206" s="74">
        <f t="shared" si="52"/>
        <v>1.6</v>
      </c>
      <c r="O206" s="67">
        <v>38.68</v>
      </c>
      <c r="P206" s="68">
        <f t="shared" si="42"/>
        <v>38.68</v>
      </c>
      <c r="Q206" s="25"/>
      <c r="R206"/>
      <c r="S206" s="67">
        <v>38.68</v>
      </c>
      <c r="T206" s="67">
        <v>38.68</v>
      </c>
      <c r="U206" s="66">
        <f t="shared" si="53"/>
        <v>0</v>
      </c>
      <c r="V206" s="73" t="str">
        <f t="shared" si="54"/>
        <v>N</v>
      </c>
      <c r="W206" s="66">
        <f t="shared" si="43"/>
        <v>0</v>
      </c>
      <c r="X206" s="73" t="str">
        <f t="shared" si="55"/>
        <v>N</v>
      </c>
      <c r="Y206" s="73" t="str">
        <f t="shared" si="51"/>
        <v>N</v>
      </c>
      <c r="Z206" s="68">
        <f t="shared" si="44"/>
        <v>36.75</v>
      </c>
      <c r="AB206" s="59"/>
      <c r="AD206" s="59"/>
    </row>
    <row r="207" spans="1:30" s="58" customFormat="1" x14ac:dyDescent="0.25">
      <c r="A207" s="37" t="s">
        <v>234</v>
      </c>
      <c r="B207" s="38">
        <v>6005961</v>
      </c>
      <c r="C207" s="38">
        <v>145858</v>
      </c>
      <c r="D207" s="38">
        <v>23</v>
      </c>
      <c r="E207" s="71">
        <v>0</v>
      </c>
      <c r="F207" s="71">
        <f t="shared" si="45"/>
        <v>0.71220000000000006</v>
      </c>
      <c r="G207" s="71">
        <v>0</v>
      </c>
      <c r="H207" s="71">
        <f t="shared" si="46"/>
        <v>3.79</v>
      </c>
      <c r="I207" s="71">
        <f t="shared" si="47"/>
        <v>3.8483999999999998</v>
      </c>
      <c r="J207" s="71">
        <f t="shared" si="48"/>
        <v>0</v>
      </c>
      <c r="K207" s="71">
        <v>2.7208199999999998</v>
      </c>
      <c r="L207" s="71">
        <f t="shared" si="49"/>
        <v>2.7208199999999998</v>
      </c>
      <c r="M207" s="60">
        <f t="shared" si="50"/>
        <v>0</v>
      </c>
      <c r="N207" s="72">
        <f t="shared" si="52"/>
        <v>0</v>
      </c>
      <c r="O207" s="61">
        <v>0</v>
      </c>
      <c r="P207" s="62">
        <f t="shared" si="42"/>
        <v>0</v>
      </c>
      <c r="Q207" s="25"/>
      <c r="R207"/>
      <c r="S207" s="61">
        <v>22.69</v>
      </c>
      <c r="T207" s="61">
        <v>0</v>
      </c>
      <c r="U207" s="60">
        <f t="shared" si="53"/>
        <v>-1</v>
      </c>
      <c r="V207" s="71" t="str">
        <f t="shared" si="54"/>
        <v>Y</v>
      </c>
      <c r="W207" s="60">
        <f t="shared" si="43"/>
        <v>0</v>
      </c>
      <c r="X207" s="71" t="str">
        <f t="shared" si="55"/>
        <v>N</v>
      </c>
      <c r="Y207" s="71" t="str">
        <f t="shared" si="51"/>
        <v>N</v>
      </c>
      <c r="Z207" s="62">
        <f t="shared" si="44"/>
        <v>0</v>
      </c>
      <c r="AB207" s="59"/>
      <c r="AD207" s="59"/>
    </row>
    <row r="208" spans="1:30" s="58" customFormat="1" x14ac:dyDescent="0.25">
      <c r="A208" s="34" t="s">
        <v>235</v>
      </c>
      <c r="B208" s="36">
        <v>6002844</v>
      </c>
      <c r="C208" s="36">
        <v>145663</v>
      </c>
      <c r="D208" s="36">
        <v>0</v>
      </c>
      <c r="E208" s="2">
        <v>3.25339</v>
      </c>
      <c r="F208" s="2">
        <f t="shared" si="45"/>
        <v>0.71220000000000006</v>
      </c>
      <c r="G208" s="2">
        <v>5.5448700000000004</v>
      </c>
      <c r="H208" s="2">
        <f t="shared" si="46"/>
        <v>3.79</v>
      </c>
      <c r="I208" s="2">
        <f t="shared" si="47"/>
        <v>3.8483999999999998</v>
      </c>
      <c r="J208" s="2">
        <f t="shared" si="48"/>
        <v>3.8891300000000002</v>
      </c>
      <c r="K208" s="2">
        <v>3.4318200000000001</v>
      </c>
      <c r="L208" s="2">
        <f t="shared" si="49"/>
        <v>3.70621</v>
      </c>
      <c r="M208" s="63">
        <f t="shared" si="50"/>
        <v>0.8778212783409467</v>
      </c>
      <c r="N208" s="70">
        <f t="shared" si="52"/>
        <v>0.87</v>
      </c>
      <c r="O208" s="64">
        <v>21.92</v>
      </c>
      <c r="P208" s="65">
        <f t="shared" si="42"/>
        <v>21.92</v>
      </c>
      <c r="Q208" s="25"/>
      <c r="R208"/>
      <c r="S208" s="64">
        <v>25.77</v>
      </c>
      <c r="T208" s="64">
        <v>28.38</v>
      </c>
      <c r="U208" s="63">
        <f t="shared" si="53"/>
        <v>0.10128055878928985</v>
      </c>
      <c r="V208" s="2" t="str">
        <f t="shared" si="54"/>
        <v>N</v>
      </c>
      <c r="W208" s="63">
        <f t="shared" si="43"/>
        <v>-0.22762508809020429</v>
      </c>
      <c r="X208" s="2" t="str">
        <f t="shared" si="55"/>
        <v>Y</v>
      </c>
      <c r="Y208" s="2" t="str">
        <f t="shared" si="51"/>
        <v>N</v>
      </c>
      <c r="Z208" s="65">
        <f t="shared" si="44"/>
        <v>26.970000000000002</v>
      </c>
      <c r="AB208" s="59"/>
      <c r="AD208" s="59"/>
    </row>
    <row r="209" spans="1:30" s="58" customFormat="1" x14ac:dyDescent="0.25">
      <c r="A209" s="34" t="s">
        <v>236</v>
      </c>
      <c r="B209" s="36">
        <v>6004667</v>
      </c>
      <c r="C209" s="36">
        <v>145828</v>
      </c>
      <c r="D209" s="36">
        <v>0</v>
      </c>
      <c r="E209" s="2">
        <v>3.0514299999999999</v>
      </c>
      <c r="F209" s="2">
        <f t="shared" si="45"/>
        <v>0.71220000000000006</v>
      </c>
      <c r="G209" s="2">
        <v>4.38565</v>
      </c>
      <c r="H209" s="2">
        <f t="shared" si="46"/>
        <v>3.79</v>
      </c>
      <c r="I209" s="2">
        <f t="shared" si="47"/>
        <v>3.8483999999999998</v>
      </c>
      <c r="J209" s="2">
        <f t="shared" si="48"/>
        <v>3.07606</v>
      </c>
      <c r="K209" s="2">
        <v>2.9251100000000001</v>
      </c>
      <c r="L209" s="2">
        <f t="shared" si="49"/>
        <v>3.0156800000000001</v>
      </c>
      <c r="M209" s="63">
        <f t="shared" si="50"/>
        <v>1.0118547060696095</v>
      </c>
      <c r="N209" s="70">
        <f t="shared" si="52"/>
        <v>1.01</v>
      </c>
      <c r="O209" s="64">
        <v>31.53</v>
      </c>
      <c r="P209" s="65">
        <f t="shared" si="42"/>
        <v>31.53</v>
      </c>
      <c r="Q209" s="25"/>
      <c r="R209"/>
      <c r="S209" s="64">
        <v>32.07</v>
      </c>
      <c r="T209" s="64">
        <v>33.159999999999997</v>
      </c>
      <c r="U209" s="63">
        <f t="shared" si="53"/>
        <v>3.3988150919862688E-2</v>
      </c>
      <c r="V209" s="2" t="str">
        <f t="shared" si="54"/>
        <v>N</v>
      </c>
      <c r="W209" s="63">
        <f t="shared" si="43"/>
        <v>-4.9155609167671761E-2</v>
      </c>
      <c r="X209" s="2" t="str">
        <f t="shared" si="55"/>
        <v>N</v>
      </c>
      <c r="Y209" s="2" t="str">
        <f t="shared" si="51"/>
        <v>N</v>
      </c>
      <c r="Z209" s="65">
        <f t="shared" si="44"/>
        <v>31.51</v>
      </c>
      <c r="AB209" s="59"/>
      <c r="AD209" s="59"/>
    </row>
    <row r="210" spans="1:30" s="58" customFormat="1" x14ac:dyDescent="0.25">
      <c r="A210" s="39" t="s">
        <v>237</v>
      </c>
      <c r="B210" s="40">
        <v>6002901</v>
      </c>
      <c r="C210" s="40">
        <v>146095</v>
      </c>
      <c r="D210" s="40">
        <v>0</v>
      </c>
      <c r="E210" s="73">
        <v>5.1387299999999998</v>
      </c>
      <c r="F210" s="73">
        <f t="shared" si="45"/>
        <v>0.71220000000000006</v>
      </c>
      <c r="G210" s="73">
        <v>3.4491299999999998</v>
      </c>
      <c r="H210" s="73">
        <f t="shared" si="46"/>
        <v>3.79</v>
      </c>
      <c r="I210" s="73">
        <f t="shared" si="47"/>
        <v>3.8483999999999998</v>
      </c>
      <c r="J210" s="73">
        <f t="shared" si="48"/>
        <v>2.41919</v>
      </c>
      <c r="K210" s="73">
        <v>2.8538399999999999</v>
      </c>
      <c r="L210" s="73">
        <f t="shared" si="49"/>
        <v>2.41919</v>
      </c>
      <c r="M210" s="66">
        <f t="shared" si="50"/>
        <v>2.1241531256329598</v>
      </c>
      <c r="N210" s="74">
        <f t="shared" si="52"/>
        <v>2.12</v>
      </c>
      <c r="O210" s="67">
        <v>38.68</v>
      </c>
      <c r="P210" s="68">
        <f t="shared" si="42"/>
        <v>38.68</v>
      </c>
      <c r="Q210" s="25"/>
      <c r="R210"/>
      <c r="S210" s="67">
        <v>38.68</v>
      </c>
      <c r="T210" s="67">
        <v>38.68</v>
      </c>
      <c r="U210" s="66">
        <f t="shared" si="53"/>
        <v>0</v>
      </c>
      <c r="V210" s="73" t="str">
        <f t="shared" si="54"/>
        <v>N</v>
      </c>
      <c r="W210" s="66">
        <f t="shared" si="43"/>
        <v>0</v>
      </c>
      <c r="X210" s="73" t="str">
        <f t="shared" si="55"/>
        <v>N</v>
      </c>
      <c r="Y210" s="73" t="str">
        <f t="shared" si="51"/>
        <v>N</v>
      </c>
      <c r="Z210" s="68">
        <f t="shared" si="44"/>
        <v>36.75</v>
      </c>
      <c r="AB210" s="59"/>
      <c r="AD210" s="59"/>
    </row>
    <row r="211" spans="1:30" s="58" customFormat="1" x14ac:dyDescent="0.25">
      <c r="A211" s="37" t="s">
        <v>238</v>
      </c>
      <c r="B211" s="38">
        <v>6002133</v>
      </c>
      <c r="C211" s="38">
        <v>145628</v>
      </c>
      <c r="D211" s="38">
        <v>0</v>
      </c>
      <c r="E211" s="71">
        <v>2.6092499999999998</v>
      </c>
      <c r="F211" s="71">
        <f t="shared" si="45"/>
        <v>0.71220000000000006</v>
      </c>
      <c r="G211" s="71">
        <v>4.3469600000000002</v>
      </c>
      <c r="H211" s="71">
        <f t="shared" si="46"/>
        <v>3.79</v>
      </c>
      <c r="I211" s="71">
        <f t="shared" si="47"/>
        <v>3.8483999999999998</v>
      </c>
      <c r="J211" s="71">
        <f t="shared" si="48"/>
        <v>3.0489199999999999</v>
      </c>
      <c r="K211" s="71">
        <v>3.1427299999999998</v>
      </c>
      <c r="L211" s="71">
        <f t="shared" si="49"/>
        <v>3.0489199999999999</v>
      </c>
      <c r="M211" s="60">
        <f t="shared" si="50"/>
        <v>0.8557948388281752</v>
      </c>
      <c r="N211" s="72">
        <f t="shared" si="52"/>
        <v>0.85</v>
      </c>
      <c r="O211" s="61">
        <v>20.37</v>
      </c>
      <c r="P211" s="62">
        <f t="shared" si="42"/>
        <v>20.37</v>
      </c>
      <c r="Q211" s="25"/>
      <c r="R211"/>
      <c r="S211" s="61">
        <v>10.5</v>
      </c>
      <c r="T211" s="61">
        <v>16.52</v>
      </c>
      <c r="U211" s="60">
        <f t="shared" si="53"/>
        <v>0.57333333333333325</v>
      </c>
      <c r="V211" s="71" t="str">
        <f t="shared" si="54"/>
        <v>N</v>
      </c>
      <c r="W211" s="60">
        <f t="shared" si="43"/>
        <v>0.23305084745762722</v>
      </c>
      <c r="X211" s="71" t="str">
        <f t="shared" si="55"/>
        <v>N</v>
      </c>
      <c r="Y211" s="71" t="str">
        <f t="shared" si="51"/>
        <v>N</v>
      </c>
      <c r="Z211" s="62">
        <f t="shared" si="44"/>
        <v>15.7</v>
      </c>
      <c r="AB211" s="59"/>
      <c r="AD211" s="59"/>
    </row>
    <row r="212" spans="1:30" s="58" customFormat="1" x14ac:dyDescent="0.25">
      <c r="A212" s="34" t="s">
        <v>239</v>
      </c>
      <c r="B212" s="36">
        <v>6002950</v>
      </c>
      <c r="C212" s="36">
        <v>145422</v>
      </c>
      <c r="D212" s="36">
        <v>0</v>
      </c>
      <c r="E212" s="2">
        <v>3.9209700000000001</v>
      </c>
      <c r="F212" s="2">
        <f t="shared" si="45"/>
        <v>0.71220000000000006</v>
      </c>
      <c r="G212" s="2">
        <v>4.657</v>
      </c>
      <c r="H212" s="2">
        <f t="shared" si="46"/>
        <v>3.79</v>
      </c>
      <c r="I212" s="2">
        <f t="shared" si="47"/>
        <v>3.8483999999999998</v>
      </c>
      <c r="J212" s="2">
        <f t="shared" si="48"/>
        <v>3.2663799999999998</v>
      </c>
      <c r="K212" s="2">
        <v>3.46828</v>
      </c>
      <c r="L212" s="2">
        <f t="shared" si="49"/>
        <v>3.2663799999999998</v>
      </c>
      <c r="M212" s="63">
        <f t="shared" si="50"/>
        <v>1.2004022802000993</v>
      </c>
      <c r="N212" s="70">
        <f t="shared" si="52"/>
        <v>1.2</v>
      </c>
      <c r="O212" s="64">
        <v>37.93</v>
      </c>
      <c r="P212" s="65">
        <f t="shared" si="42"/>
        <v>37.93</v>
      </c>
      <c r="Q212" s="25"/>
      <c r="R212"/>
      <c r="S212" s="64">
        <v>32.619999999999997</v>
      </c>
      <c r="T212" s="64">
        <v>37.93</v>
      </c>
      <c r="U212" s="63">
        <f t="shared" si="53"/>
        <v>0.16278356836296759</v>
      </c>
      <c r="V212" s="2" t="str">
        <f t="shared" si="54"/>
        <v>N</v>
      </c>
      <c r="W212" s="63">
        <f t="shared" si="43"/>
        <v>0</v>
      </c>
      <c r="X212" s="2" t="str">
        <f t="shared" si="55"/>
        <v>N</v>
      </c>
      <c r="Y212" s="2" t="str">
        <f t="shared" si="51"/>
        <v>N</v>
      </c>
      <c r="Z212" s="65">
        <f t="shared" si="44"/>
        <v>36.04</v>
      </c>
      <c r="AB212" s="59"/>
      <c r="AD212" s="59"/>
    </row>
    <row r="213" spans="1:30" s="58" customFormat="1" x14ac:dyDescent="0.25">
      <c r="A213" s="34" t="s">
        <v>240</v>
      </c>
      <c r="B213" s="36">
        <v>6002976</v>
      </c>
      <c r="C213" s="36">
        <v>145917</v>
      </c>
      <c r="D213" s="36">
        <v>0</v>
      </c>
      <c r="E213" s="2">
        <v>4.8242599999999998</v>
      </c>
      <c r="F213" s="2">
        <f t="shared" si="45"/>
        <v>0.71220000000000006</v>
      </c>
      <c r="G213" s="2">
        <v>4.2754099999999999</v>
      </c>
      <c r="H213" s="2">
        <f t="shared" si="46"/>
        <v>3.79</v>
      </c>
      <c r="I213" s="2">
        <f t="shared" si="47"/>
        <v>3.8483999999999998</v>
      </c>
      <c r="J213" s="2">
        <f t="shared" si="48"/>
        <v>2.9987400000000002</v>
      </c>
      <c r="K213" s="2">
        <v>3.4040699999999999</v>
      </c>
      <c r="L213" s="2">
        <f t="shared" si="49"/>
        <v>2.9987400000000002</v>
      </c>
      <c r="M213" s="63">
        <f t="shared" si="50"/>
        <v>1.6087623468523444</v>
      </c>
      <c r="N213" s="70">
        <f t="shared" si="52"/>
        <v>1.6</v>
      </c>
      <c r="O213" s="64">
        <v>38.68</v>
      </c>
      <c r="P213" s="65">
        <f t="shared" si="42"/>
        <v>38.68</v>
      </c>
      <c r="Q213" s="25"/>
      <c r="R213"/>
      <c r="S213" s="64">
        <v>38.68</v>
      </c>
      <c r="T213" s="64">
        <v>38.68</v>
      </c>
      <c r="U213" s="63">
        <f t="shared" si="53"/>
        <v>0</v>
      </c>
      <c r="V213" s="2" t="str">
        <f t="shared" si="54"/>
        <v>N</v>
      </c>
      <c r="W213" s="63">
        <f t="shared" si="43"/>
        <v>0</v>
      </c>
      <c r="X213" s="2" t="str">
        <f t="shared" si="55"/>
        <v>N</v>
      </c>
      <c r="Y213" s="2" t="str">
        <f t="shared" si="51"/>
        <v>N</v>
      </c>
      <c r="Z213" s="65">
        <f t="shared" si="44"/>
        <v>36.75</v>
      </c>
      <c r="AB213" s="59"/>
      <c r="AD213" s="59"/>
    </row>
    <row r="214" spans="1:30" s="58" customFormat="1" x14ac:dyDescent="0.25">
      <c r="A214" s="34" t="s">
        <v>241</v>
      </c>
      <c r="B214" s="36">
        <v>6002984</v>
      </c>
      <c r="C214" s="36">
        <v>145702</v>
      </c>
      <c r="D214" s="36">
        <v>0</v>
      </c>
      <c r="E214" s="2">
        <v>3.3795500000000001</v>
      </c>
      <c r="F214" s="2">
        <f t="shared" si="45"/>
        <v>0.71220000000000006</v>
      </c>
      <c r="G214" s="2">
        <v>3.8938000000000001</v>
      </c>
      <c r="H214" s="2">
        <f t="shared" si="46"/>
        <v>3.79</v>
      </c>
      <c r="I214" s="2">
        <f t="shared" si="47"/>
        <v>3.8483999999999998</v>
      </c>
      <c r="J214" s="2">
        <f t="shared" si="48"/>
        <v>2.73108</v>
      </c>
      <c r="K214" s="2">
        <v>3.13137</v>
      </c>
      <c r="L214" s="2">
        <f t="shared" si="49"/>
        <v>2.73108</v>
      </c>
      <c r="M214" s="63">
        <f t="shared" si="50"/>
        <v>1.2374408658845586</v>
      </c>
      <c r="N214" s="70">
        <f t="shared" si="52"/>
        <v>1.23</v>
      </c>
      <c r="O214" s="64">
        <v>38.380000000000003</v>
      </c>
      <c r="P214" s="65">
        <f t="shared" si="42"/>
        <v>38.380000000000003</v>
      </c>
      <c r="Q214" s="25"/>
      <c r="R214"/>
      <c r="S214" s="64">
        <v>36.590000000000003</v>
      </c>
      <c r="T214" s="64">
        <v>38.53</v>
      </c>
      <c r="U214" s="63">
        <f t="shared" si="53"/>
        <v>5.3019950806231141E-2</v>
      </c>
      <c r="V214" s="2" t="str">
        <f t="shared" si="54"/>
        <v>N</v>
      </c>
      <c r="W214" s="63">
        <f t="shared" si="43"/>
        <v>-3.893070334804012E-3</v>
      </c>
      <c r="X214" s="2" t="str">
        <f t="shared" si="55"/>
        <v>N</v>
      </c>
      <c r="Y214" s="2" t="str">
        <f t="shared" si="51"/>
        <v>N</v>
      </c>
      <c r="Z214" s="65">
        <f t="shared" si="44"/>
        <v>36.61</v>
      </c>
      <c r="AB214" s="59"/>
      <c r="AD214" s="59"/>
    </row>
    <row r="215" spans="1:30" s="58" customFormat="1" x14ac:dyDescent="0.25">
      <c r="A215" s="39" t="s">
        <v>242</v>
      </c>
      <c r="B215" s="40">
        <v>6003024</v>
      </c>
      <c r="C215" s="40" t="s">
        <v>243</v>
      </c>
      <c r="D215" s="40">
        <v>0</v>
      </c>
      <c r="E215" s="73">
        <v>4.9758300000000002</v>
      </c>
      <c r="F215" s="73">
        <f t="shared" si="45"/>
        <v>0.71220000000000006</v>
      </c>
      <c r="G215" s="73">
        <v>3.3256000000000001</v>
      </c>
      <c r="H215" s="73">
        <f t="shared" si="46"/>
        <v>3.79</v>
      </c>
      <c r="I215" s="73">
        <f t="shared" si="47"/>
        <v>3.8483999999999998</v>
      </c>
      <c r="J215" s="73">
        <f t="shared" si="48"/>
        <v>2.3325499999999999</v>
      </c>
      <c r="K215" s="73">
        <v>2.7973400000000002</v>
      </c>
      <c r="L215" s="73">
        <f t="shared" si="49"/>
        <v>2.3325499999999999</v>
      </c>
      <c r="M215" s="66">
        <f t="shared" si="50"/>
        <v>2.1332147220852717</v>
      </c>
      <c r="N215" s="74">
        <f t="shared" si="52"/>
        <v>2.13</v>
      </c>
      <c r="O215" s="67">
        <v>38.68</v>
      </c>
      <c r="P215" s="68">
        <f t="shared" si="42"/>
        <v>38.68</v>
      </c>
      <c r="Q215" s="25"/>
      <c r="R215"/>
      <c r="S215" s="67">
        <v>38.68</v>
      </c>
      <c r="T215" s="67">
        <v>38.68</v>
      </c>
      <c r="U215" s="66">
        <f t="shared" si="53"/>
        <v>0</v>
      </c>
      <c r="V215" s="73" t="str">
        <f t="shared" si="54"/>
        <v>N</v>
      </c>
      <c r="W215" s="66">
        <f t="shared" si="43"/>
        <v>0</v>
      </c>
      <c r="X215" s="73" t="str">
        <f t="shared" si="55"/>
        <v>N</v>
      </c>
      <c r="Y215" s="73" t="str">
        <f t="shared" si="51"/>
        <v>N</v>
      </c>
      <c r="Z215" s="68">
        <f t="shared" si="44"/>
        <v>36.75</v>
      </c>
      <c r="AB215" s="59"/>
      <c r="AD215" s="59"/>
    </row>
    <row r="216" spans="1:30" s="58" customFormat="1" x14ac:dyDescent="0.25">
      <c r="A216" s="37" t="s">
        <v>244</v>
      </c>
      <c r="B216" s="38">
        <v>6001051</v>
      </c>
      <c r="C216" s="38">
        <v>145867</v>
      </c>
      <c r="D216" s="38">
        <v>0</v>
      </c>
      <c r="E216" s="71">
        <v>3.7033499999999999</v>
      </c>
      <c r="F216" s="71">
        <f t="shared" si="45"/>
        <v>0.71220000000000006</v>
      </c>
      <c r="G216" s="71">
        <v>5.0350000000000001</v>
      </c>
      <c r="H216" s="71">
        <f t="shared" si="46"/>
        <v>3.79</v>
      </c>
      <c r="I216" s="71">
        <f t="shared" si="47"/>
        <v>3.8483999999999998</v>
      </c>
      <c r="J216" s="71">
        <f t="shared" si="48"/>
        <v>3.5315099999999999</v>
      </c>
      <c r="K216" s="71">
        <v>3.6303700000000001</v>
      </c>
      <c r="L216" s="71">
        <f t="shared" si="49"/>
        <v>3.5315099999999999</v>
      </c>
      <c r="M216" s="60">
        <f t="shared" si="50"/>
        <v>1.048659072181588</v>
      </c>
      <c r="N216" s="72">
        <f t="shared" si="52"/>
        <v>1.04</v>
      </c>
      <c r="O216" s="61">
        <v>33.159999999999997</v>
      </c>
      <c r="P216" s="62">
        <f t="shared" si="42"/>
        <v>33.159999999999997</v>
      </c>
      <c r="Q216" s="25"/>
      <c r="R216"/>
      <c r="S216" s="61">
        <v>0</v>
      </c>
      <c r="T216" s="61">
        <v>33.71</v>
      </c>
      <c r="U216" s="60">
        <f t="shared" si="53"/>
        <v>0</v>
      </c>
      <c r="V216" s="71" t="str">
        <f t="shared" si="54"/>
        <v>N</v>
      </c>
      <c r="W216" s="60">
        <f t="shared" si="43"/>
        <v>-1.6315633343221721E-2</v>
      </c>
      <c r="X216" s="71" t="str">
        <f t="shared" si="55"/>
        <v>N</v>
      </c>
      <c r="Y216" s="71" t="str">
        <f t="shared" si="51"/>
        <v>N</v>
      </c>
      <c r="Z216" s="62">
        <f t="shared" si="44"/>
        <v>32.03</v>
      </c>
      <c r="AB216" s="59"/>
      <c r="AD216" s="59"/>
    </row>
    <row r="217" spans="1:30" s="58" customFormat="1" x14ac:dyDescent="0.25">
      <c r="A217" s="34" t="s">
        <v>245</v>
      </c>
      <c r="B217" s="36">
        <v>6003040</v>
      </c>
      <c r="C217" s="36">
        <v>145794</v>
      </c>
      <c r="D217" s="36">
        <v>0</v>
      </c>
      <c r="E217" s="2">
        <v>4.3632099999999996</v>
      </c>
      <c r="F217" s="2">
        <f t="shared" si="45"/>
        <v>0.71220000000000006</v>
      </c>
      <c r="G217" s="2">
        <v>3.3847900000000002</v>
      </c>
      <c r="H217" s="2">
        <f t="shared" si="46"/>
        <v>3.79</v>
      </c>
      <c r="I217" s="2">
        <f t="shared" si="47"/>
        <v>3.8483999999999998</v>
      </c>
      <c r="J217" s="2">
        <f t="shared" si="48"/>
        <v>2.3740700000000001</v>
      </c>
      <c r="K217" s="2">
        <v>2.7970600000000001</v>
      </c>
      <c r="L217" s="2">
        <f t="shared" si="49"/>
        <v>2.3740700000000001</v>
      </c>
      <c r="M217" s="63">
        <f t="shared" si="50"/>
        <v>1.8378607201978034</v>
      </c>
      <c r="N217" s="70">
        <f t="shared" si="52"/>
        <v>1.83</v>
      </c>
      <c r="O217" s="64">
        <v>38.68</v>
      </c>
      <c r="P217" s="65">
        <f t="shared" si="42"/>
        <v>38.68</v>
      </c>
      <c r="Q217" s="25"/>
      <c r="R217"/>
      <c r="S217" s="64">
        <v>38.68</v>
      </c>
      <c r="T217" s="64">
        <v>38.68</v>
      </c>
      <c r="U217" s="63">
        <f t="shared" si="53"/>
        <v>0</v>
      </c>
      <c r="V217" s="2" t="str">
        <f t="shared" si="54"/>
        <v>N</v>
      </c>
      <c r="W217" s="63">
        <f t="shared" si="43"/>
        <v>0</v>
      </c>
      <c r="X217" s="2" t="str">
        <f t="shared" si="55"/>
        <v>N</v>
      </c>
      <c r="Y217" s="2" t="str">
        <f t="shared" si="51"/>
        <v>N</v>
      </c>
      <c r="Z217" s="65">
        <f t="shared" si="44"/>
        <v>36.75</v>
      </c>
      <c r="AB217" s="59"/>
      <c r="AD217" s="59"/>
    </row>
    <row r="218" spans="1:30" s="58" customFormat="1" x14ac:dyDescent="0.25">
      <c r="A218" s="34" t="s">
        <v>246</v>
      </c>
      <c r="B218" s="36">
        <v>6003099</v>
      </c>
      <c r="C218" s="36">
        <v>146032</v>
      </c>
      <c r="D218" s="36">
        <v>0</v>
      </c>
      <c r="E218" s="2">
        <v>3.3330000000000002</v>
      </c>
      <c r="F218" s="2">
        <f t="shared" si="45"/>
        <v>0.71220000000000006</v>
      </c>
      <c r="G218" s="2">
        <v>3.8155100000000002</v>
      </c>
      <c r="H218" s="2">
        <f t="shared" si="46"/>
        <v>3.79</v>
      </c>
      <c r="I218" s="2">
        <f t="shared" si="47"/>
        <v>3.8483999999999998</v>
      </c>
      <c r="J218" s="2">
        <f t="shared" si="48"/>
        <v>2.6761699999999999</v>
      </c>
      <c r="K218" s="2">
        <v>2.87561</v>
      </c>
      <c r="L218" s="2">
        <f t="shared" si="49"/>
        <v>2.6761699999999999</v>
      </c>
      <c r="M218" s="63">
        <f t="shared" si="50"/>
        <v>1.2454365754044026</v>
      </c>
      <c r="N218" s="70">
        <f t="shared" si="52"/>
        <v>1.24</v>
      </c>
      <c r="O218" s="64">
        <v>38.53</v>
      </c>
      <c r="P218" s="65">
        <f t="shared" si="42"/>
        <v>38.53</v>
      </c>
      <c r="Q218" s="25"/>
      <c r="R218"/>
      <c r="S218" s="64">
        <v>36.74</v>
      </c>
      <c r="T218" s="64">
        <v>38.68</v>
      </c>
      <c r="U218" s="63">
        <f t="shared" si="53"/>
        <v>5.2803483941208429E-2</v>
      </c>
      <c r="V218" s="2" t="str">
        <f t="shared" si="54"/>
        <v>N</v>
      </c>
      <c r="W218" s="63">
        <f t="shared" si="43"/>
        <v>-3.8779731127197149E-3</v>
      </c>
      <c r="X218" s="2" t="str">
        <f t="shared" si="55"/>
        <v>N</v>
      </c>
      <c r="Y218" s="2" t="str">
        <f t="shared" si="51"/>
        <v>N</v>
      </c>
      <c r="Z218" s="65">
        <f t="shared" si="44"/>
        <v>36.75</v>
      </c>
      <c r="AB218" s="59"/>
      <c r="AD218" s="59"/>
    </row>
    <row r="219" spans="1:30" s="58" customFormat="1" x14ac:dyDescent="0.25">
      <c r="A219" s="34" t="s">
        <v>247</v>
      </c>
      <c r="B219" s="36">
        <v>6004824</v>
      </c>
      <c r="C219" s="36">
        <v>146104</v>
      </c>
      <c r="D219" s="36">
        <v>0</v>
      </c>
      <c r="E219" s="2">
        <v>2.8930500000000001</v>
      </c>
      <c r="F219" s="2">
        <f t="shared" si="45"/>
        <v>0.71220000000000006</v>
      </c>
      <c r="G219" s="2">
        <v>4.3349099999999998</v>
      </c>
      <c r="H219" s="2">
        <f t="shared" si="46"/>
        <v>3.79</v>
      </c>
      <c r="I219" s="2">
        <f t="shared" si="47"/>
        <v>3.8483999999999998</v>
      </c>
      <c r="J219" s="2">
        <f t="shared" si="48"/>
        <v>3.04047</v>
      </c>
      <c r="K219" s="2">
        <v>2.9247200000000002</v>
      </c>
      <c r="L219" s="2">
        <f t="shared" si="49"/>
        <v>2.99417</v>
      </c>
      <c r="M219" s="63">
        <f t="shared" si="50"/>
        <v>0.96622770250186196</v>
      </c>
      <c r="N219" s="70">
        <f t="shared" si="52"/>
        <v>0.96</v>
      </c>
      <c r="O219" s="64">
        <v>28.38</v>
      </c>
      <c r="P219" s="65">
        <f t="shared" si="42"/>
        <v>28.38</v>
      </c>
      <c r="Q219" s="25"/>
      <c r="R219"/>
      <c r="S219" s="64">
        <v>27.72</v>
      </c>
      <c r="T219" s="64">
        <v>27.72</v>
      </c>
      <c r="U219" s="63">
        <f t="shared" si="53"/>
        <v>0</v>
      </c>
      <c r="V219" s="2" t="str">
        <f t="shared" si="54"/>
        <v>N</v>
      </c>
      <c r="W219" s="63">
        <f t="shared" si="43"/>
        <v>2.3809523809523815E-2</v>
      </c>
      <c r="X219" s="2" t="str">
        <f t="shared" si="55"/>
        <v>N</v>
      </c>
      <c r="Y219" s="2" t="str">
        <f t="shared" si="51"/>
        <v>N</v>
      </c>
      <c r="Z219" s="65">
        <f t="shared" si="44"/>
        <v>26.34</v>
      </c>
      <c r="AB219" s="59"/>
      <c r="AD219" s="59"/>
    </row>
    <row r="220" spans="1:30" s="58" customFormat="1" x14ac:dyDescent="0.25">
      <c r="A220" s="39" t="s">
        <v>248</v>
      </c>
      <c r="B220" s="40">
        <v>6003115</v>
      </c>
      <c r="C220" s="40">
        <v>145404</v>
      </c>
      <c r="D220" s="40">
        <v>0</v>
      </c>
      <c r="E220" s="73">
        <v>3.60033</v>
      </c>
      <c r="F220" s="73">
        <f t="shared" si="45"/>
        <v>0.71220000000000006</v>
      </c>
      <c r="G220" s="73">
        <v>4.6224600000000002</v>
      </c>
      <c r="H220" s="73">
        <f t="shared" si="46"/>
        <v>3.79</v>
      </c>
      <c r="I220" s="73">
        <f t="shared" si="47"/>
        <v>3.8483999999999998</v>
      </c>
      <c r="J220" s="73">
        <f t="shared" si="48"/>
        <v>3.2421600000000002</v>
      </c>
      <c r="K220" s="73">
        <v>3.3873500000000001</v>
      </c>
      <c r="L220" s="73">
        <f t="shared" si="49"/>
        <v>3.2421600000000002</v>
      </c>
      <c r="M220" s="66">
        <f t="shared" si="50"/>
        <v>1.1104726478643867</v>
      </c>
      <c r="N220" s="74">
        <f t="shared" si="52"/>
        <v>1.1100000000000001</v>
      </c>
      <c r="O220" s="67">
        <v>36.590000000000003</v>
      </c>
      <c r="P220" s="68">
        <f t="shared" si="42"/>
        <v>36.590000000000003</v>
      </c>
      <c r="Q220" s="25"/>
      <c r="R220"/>
      <c r="S220" s="67">
        <v>31.53</v>
      </c>
      <c r="T220" s="67">
        <v>36.44</v>
      </c>
      <c r="U220" s="66">
        <f t="shared" si="53"/>
        <v>0.15572470662860757</v>
      </c>
      <c r="V220" s="73" t="str">
        <f t="shared" si="54"/>
        <v>N</v>
      </c>
      <c r="W220" s="66">
        <f t="shared" si="43"/>
        <v>4.1163556531285863E-3</v>
      </c>
      <c r="X220" s="73" t="str">
        <f t="shared" si="55"/>
        <v>N</v>
      </c>
      <c r="Y220" s="73" t="str">
        <f t="shared" si="51"/>
        <v>N</v>
      </c>
      <c r="Z220" s="68">
        <f t="shared" si="44"/>
        <v>34.619999999999997</v>
      </c>
      <c r="AB220" s="59"/>
      <c r="AD220" s="59"/>
    </row>
    <row r="221" spans="1:30" s="58" customFormat="1" x14ac:dyDescent="0.25">
      <c r="A221" s="37" t="s">
        <v>249</v>
      </c>
      <c r="B221" s="38">
        <v>6003123</v>
      </c>
      <c r="C221" s="38">
        <v>145499</v>
      </c>
      <c r="D221" s="38">
        <v>0</v>
      </c>
      <c r="E221" s="71">
        <v>4.9971199999999998</v>
      </c>
      <c r="F221" s="71">
        <f t="shared" si="45"/>
        <v>0.71220000000000006</v>
      </c>
      <c r="G221" s="71">
        <v>3.4375300000000002</v>
      </c>
      <c r="H221" s="71">
        <f t="shared" si="46"/>
        <v>3.79</v>
      </c>
      <c r="I221" s="71">
        <f t="shared" si="47"/>
        <v>3.8483999999999998</v>
      </c>
      <c r="J221" s="71">
        <f t="shared" si="48"/>
        <v>2.41106</v>
      </c>
      <c r="K221" s="71">
        <v>2.8511000000000002</v>
      </c>
      <c r="L221" s="71">
        <f t="shared" si="49"/>
        <v>2.41106</v>
      </c>
      <c r="M221" s="60">
        <f t="shared" si="50"/>
        <v>2.0725821837697942</v>
      </c>
      <c r="N221" s="72">
        <f t="shared" si="52"/>
        <v>2.0699999999999998</v>
      </c>
      <c r="O221" s="61">
        <v>38.68</v>
      </c>
      <c r="P221" s="62">
        <f t="shared" si="42"/>
        <v>38.68</v>
      </c>
      <c r="Q221" s="25"/>
      <c r="R221"/>
      <c r="S221" s="61">
        <v>38.68</v>
      </c>
      <c r="T221" s="61">
        <v>38.68</v>
      </c>
      <c r="U221" s="60">
        <f t="shared" si="53"/>
        <v>0</v>
      </c>
      <c r="V221" s="71" t="str">
        <f t="shared" si="54"/>
        <v>N</v>
      </c>
      <c r="W221" s="60">
        <f t="shared" si="43"/>
        <v>0</v>
      </c>
      <c r="X221" s="71" t="str">
        <f t="shared" si="55"/>
        <v>N</v>
      </c>
      <c r="Y221" s="71" t="str">
        <f t="shared" si="51"/>
        <v>N</v>
      </c>
      <c r="Z221" s="62">
        <f t="shared" si="44"/>
        <v>36.75</v>
      </c>
      <c r="AB221" s="59"/>
      <c r="AD221" s="59"/>
    </row>
    <row r="222" spans="1:30" s="58" customFormat="1" x14ac:dyDescent="0.25">
      <c r="A222" s="34" t="s">
        <v>250</v>
      </c>
      <c r="B222" s="36">
        <v>6001614</v>
      </c>
      <c r="C222" s="36">
        <v>145791</v>
      </c>
      <c r="D222" s="36">
        <v>0</v>
      </c>
      <c r="E222" s="2">
        <v>2.3435999999999999</v>
      </c>
      <c r="F222" s="2">
        <f t="shared" si="45"/>
        <v>0.71220000000000006</v>
      </c>
      <c r="G222" s="2">
        <v>3.8655200000000001</v>
      </c>
      <c r="H222" s="2">
        <f t="shared" si="46"/>
        <v>3.79</v>
      </c>
      <c r="I222" s="2">
        <f t="shared" si="47"/>
        <v>3.8483999999999998</v>
      </c>
      <c r="J222" s="2">
        <f t="shared" si="48"/>
        <v>2.7112500000000002</v>
      </c>
      <c r="K222" s="2">
        <v>3.1043400000000001</v>
      </c>
      <c r="L222" s="2">
        <f t="shared" si="49"/>
        <v>2.7112500000000002</v>
      </c>
      <c r="M222" s="63">
        <f t="shared" si="50"/>
        <v>0.86439834024896256</v>
      </c>
      <c r="N222" s="70">
        <f t="shared" si="52"/>
        <v>0.86</v>
      </c>
      <c r="O222" s="64">
        <v>21.15</v>
      </c>
      <c r="P222" s="65">
        <f t="shared" si="42"/>
        <v>21.15</v>
      </c>
      <c r="Q222" s="25"/>
      <c r="R222"/>
      <c r="S222" s="64">
        <v>20.37</v>
      </c>
      <c r="T222" s="64">
        <v>38.53</v>
      </c>
      <c r="U222" s="63">
        <f t="shared" si="53"/>
        <v>0.89150711831124196</v>
      </c>
      <c r="V222" s="2" t="str">
        <f t="shared" si="54"/>
        <v>N</v>
      </c>
      <c r="W222" s="63">
        <f t="shared" si="43"/>
        <v>-0.45107708279262915</v>
      </c>
      <c r="X222" s="2" t="str">
        <f t="shared" si="55"/>
        <v>Y</v>
      </c>
      <c r="Y222" s="2" t="str">
        <f t="shared" si="51"/>
        <v>N</v>
      </c>
      <c r="Z222" s="65">
        <f t="shared" si="44"/>
        <v>36.61</v>
      </c>
      <c r="AB222" s="59"/>
      <c r="AD222" s="59"/>
    </row>
    <row r="223" spans="1:30" s="58" customFormat="1" x14ac:dyDescent="0.25">
      <c r="A223" s="34" t="s">
        <v>251</v>
      </c>
      <c r="B223" s="36">
        <v>6000939</v>
      </c>
      <c r="C223" s="36">
        <v>145842</v>
      </c>
      <c r="D223" s="36">
        <v>0</v>
      </c>
      <c r="E223" s="2">
        <v>3.7625000000000002</v>
      </c>
      <c r="F223" s="2">
        <f t="shared" si="45"/>
        <v>0.71220000000000006</v>
      </c>
      <c r="G223" s="2">
        <v>4.0926600000000004</v>
      </c>
      <c r="H223" s="2">
        <f t="shared" si="46"/>
        <v>3.79</v>
      </c>
      <c r="I223" s="2">
        <f t="shared" si="47"/>
        <v>3.8483999999999998</v>
      </c>
      <c r="J223" s="2">
        <f t="shared" si="48"/>
        <v>2.8705599999999998</v>
      </c>
      <c r="K223" s="2">
        <v>3.15964</v>
      </c>
      <c r="L223" s="2">
        <f t="shared" si="49"/>
        <v>2.8705599999999998</v>
      </c>
      <c r="M223" s="63">
        <f t="shared" si="50"/>
        <v>1.3107198595396021</v>
      </c>
      <c r="N223" s="70">
        <f t="shared" si="52"/>
        <v>1.31</v>
      </c>
      <c r="O223" s="64">
        <v>38.68</v>
      </c>
      <c r="P223" s="65">
        <f t="shared" si="42"/>
        <v>38.68</v>
      </c>
      <c r="Q223" s="25"/>
      <c r="R223"/>
      <c r="S223" s="64">
        <v>37.340000000000003</v>
      </c>
      <c r="T223" s="64">
        <v>38.68</v>
      </c>
      <c r="U223" s="63">
        <f t="shared" si="53"/>
        <v>3.5886448848419822E-2</v>
      </c>
      <c r="V223" s="2" t="str">
        <f t="shared" si="54"/>
        <v>N</v>
      </c>
      <c r="W223" s="63">
        <f t="shared" si="43"/>
        <v>0</v>
      </c>
      <c r="X223" s="2" t="str">
        <f t="shared" si="55"/>
        <v>N</v>
      </c>
      <c r="Y223" s="2" t="str">
        <f t="shared" si="51"/>
        <v>N</v>
      </c>
      <c r="Z223" s="65">
        <f t="shared" si="44"/>
        <v>36.75</v>
      </c>
      <c r="AB223" s="59"/>
      <c r="AD223" s="59"/>
    </row>
    <row r="224" spans="1:30" s="58" customFormat="1" x14ac:dyDescent="0.25">
      <c r="A224" s="34" t="s">
        <v>252</v>
      </c>
      <c r="B224" s="36">
        <v>6003172</v>
      </c>
      <c r="C224" s="36">
        <v>145624</v>
      </c>
      <c r="D224" s="36">
        <v>0</v>
      </c>
      <c r="E224" s="2">
        <v>2.5698599999999998</v>
      </c>
      <c r="F224" s="2">
        <f t="shared" si="45"/>
        <v>0.71220000000000006</v>
      </c>
      <c r="G224" s="2">
        <v>3.6791999999999998</v>
      </c>
      <c r="H224" s="2">
        <f t="shared" si="46"/>
        <v>3.79</v>
      </c>
      <c r="I224" s="2">
        <f t="shared" si="47"/>
        <v>3.8483999999999998</v>
      </c>
      <c r="J224" s="2">
        <f t="shared" si="48"/>
        <v>2.5805600000000002</v>
      </c>
      <c r="K224" s="2">
        <v>2.9312800000000001</v>
      </c>
      <c r="L224" s="2">
        <f t="shared" si="49"/>
        <v>2.5805600000000002</v>
      </c>
      <c r="M224" s="63">
        <f t="shared" si="50"/>
        <v>0.99585361316923449</v>
      </c>
      <c r="N224" s="70">
        <f t="shared" si="52"/>
        <v>0.99</v>
      </c>
      <c r="O224" s="64">
        <v>30.33</v>
      </c>
      <c r="P224" s="65">
        <f t="shared" si="42"/>
        <v>30.33</v>
      </c>
      <c r="Q224" s="25"/>
      <c r="R224"/>
      <c r="S224" s="64">
        <v>18.059999999999999</v>
      </c>
      <c r="T224" s="64">
        <v>29.68</v>
      </c>
      <c r="U224" s="63">
        <f t="shared" si="53"/>
        <v>0.64341085271317844</v>
      </c>
      <c r="V224" s="2" t="str">
        <f t="shared" si="54"/>
        <v>N</v>
      </c>
      <c r="W224" s="63">
        <f t="shared" si="43"/>
        <v>2.1900269541778927E-2</v>
      </c>
      <c r="X224" s="2" t="str">
        <f t="shared" si="55"/>
        <v>N</v>
      </c>
      <c r="Y224" s="2" t="str">
        <f t="shared" si="51"/>
        <v>N</v>
      </c>
      <c r="Z224" s="65">
        <f t="shared" si="44"/>
        <v>28.200000000000003</v>
      </c>
      <c r="AB224" s="59"/>
      <c r="AD224" s="59"/>
    </row>
    <row r="225" spans="1:30" s="58" customFormat="1" x14ac:dyDescent="0.25">
      <c r="A225" s="39" t="s">
        <v>253</v>
      </c>
      <c r="B225" s="40">
        <v>6003156</v>
      </c>
      <c r="C225" s="40">
        <v>145692</v>
      </c>
      <c r="D225" s="40">
        <v>0</v>
      </c>
      <c r="E225" s="73">
        <v>3.4603999999999999</v>
      </c>
      <c r="F225" s="73">
        <f t="shared" si="45"/>
        <v>0.71220000000000006</v>
      </c>
      <c r="G225" s="73">
        <v>3.8022200000000002</v>
      </c>
      <c r="H225" s="73">
        <f t="shared" si="46"/>
        <v>3.79</v>
      </c>
      <c r="I225" s="73">
        <f t="shared" si="47"/>
        <v>3.8483999999999998</v>
      </c>
      <c r="J225" s="73">
        <f t="shared" si="48"/>
        <v>2.6668500000000002</v>
      </c>
      <c r="K225" s="73">
        <v>0</v>
      </c>
      <c r="L225" s="73">
        <f t="shared" si="49"/>
        <v>2.6668500000000002</v>
      </c>
      <c r="M225" s="66">
        <f t="shared" si="50"/>
        <v>1.2975607926955022</v>
      </c>
      <c r="N225" s="74">
        <f t="shared" si="52"/>
        <v>1.29</v>
      </c>
      <c r="O225" s="67">
        <v>38.68</v>
      </c>
      <c r="P225" s="68">
        <f t="shared" si="42"/>
        <v>38.68</v>
      </c>
      <c r="Q225" s="25"/>
      <c r="R225"/>
      <c r="S225" s="67">
        <v>33.159999999999997</v>
      </c>
      <c r="T225" s="67">
        <v>38.68</v>
      </c>
      <c r="U225" s="66">
        <f t="shared" si="53"/>
        <v>0.16646562123039818</v>
      </c>
      <c r="V225" s="73" t="str">
        <f t="shared" si="54"/>
        <v>N</v>
      </c>
      <c r="W225" s="66">
        <f t="shared" si="43"/>
        <v>0</v>
      </c>
      <c r="X225" s="73" t="str">
        <f t="shared" si="55"/>
        <v>N</v>
      </c>
      <c r="Y225" s="73" t="str">
        <f t="shared" si="51"/>
        <v>N</v>
      </c>
      <c r="Z225" s="68">
        <f t="shared" si="44"/>
        <v>36.75</v>
      </c>
      <c r="AB225" s="59"/>
      <c r="AD225" s="59"/>
    </row>
    <row r="226" spans="1:30" s="58" customFormat="1" x14ac:dyDescent="0.25">
      <c r="A226" s="37" t="s">
        <v>254</v>
      </c>
      <c r="B226" s="38">
        <v>6003180</v>
      </c>
      <c r="C226" s="38">
        <v>146127</v>
      </c>
      <c r="D226" s="38">
        <v>0</v>
      </c>
      <c r="E226" s="71">
        <v>3.3704499999999999</v>
      </c>
      <c r="F226" s="71">
        <f t="shared" si="45"/>
        <v>0.71220000000000006</v>
      </c>
      <c r="G226" s="71">
        <v>4.0366200000000001</v>
      </c>
      <c r="H226" s="71">
        <f t="shared" si="46"/>
        <v>3.79</v>
      </c>
      <c r="I226" s="71">
        <f t="shared" si="47"/>
        <v>3.8483999999999998</v>
      </c>
      <c r="J226" s="71">
        <f t="shared" si="48"/>
        <v>2.8312499999999998</v>
      </c>
      <c r="K226" s="71">
        <v>3.3119100000000001</v>
      </c>
      <c r="L226" s="71">
        <f t="shared" si="49"/>
        <v>2.8312499999999998</v>
      </c>
      <c r="M226" s="60">
        <f t="shared" si="50"/>
        <v>1.1904459161147904</v>
      </c>
      <c r="N226" s="72">
        <f t="shared" si="52"/>
        <v>1.19</v>
      </c>
      <c r="O226" s="61">
        <v>37.78</v>
      </c>
      <c r="P226" s="62">
        <f t="shared" si="42"/>
        <v>37.78</v>
      </c>
      <c r="Q226" s="25"/>
      <c r="R226"/>
      <c r="S226" s="61">
        <v>33.159999999999997</v>
      </c>
      <c r="T226" s="61">
        <v>38.53</v>
      </c>
      <c r="U226" s="60">
        <f t="shared" si="53"/>
        <v>0.16194209891435479</v>
      </c>
      <c r="V226" s="71" t="str">
        <f t="shared" si="54"/>
        <v>N</v>
      </c>
      <c r="W226" s="60">
        <f t="shared" si="43"/>
        <v>-1.9465351674020245E-2</v>
      </c>
      <c r="X226" s="71" t="str">
        <f t="shared" si="55"/>
        <v>N</v>
      </c>
      <c r="Y226" s="71" t="str">
        <f t="shared" si="51"/>
        <v>N</v>
      </c>
      <c r="Z226" s="62">
        <f t="shared" si="44"/>
        <v>36.61</v>
      </c>
      <c r="AB226" s="59"/>
      <c r="AD226" s="59"/>
    </row>
    <row r="227" spans="1:30" s="58" customFormat="1" x14ac:dyDescent="0.25">
      <c r="A227" s="34" t="s">
        <v>255</v>
      </c>
      <c r="B227" s="36">
        <v>6003198</v>
      </c>
      <c r="C227" s="36">
        <v>145266</v>
      </c>
      <c r="D227" s="36">
        <v>0</v>
      </c>
      <c r="E227" s="2">
        <v>3.2314600000000002</v>
      </c>
      <c r="F227" s="2">
        <f t="shared" si="45"/>
        <v>0.71220000000000006</v>
      </c>
      <c r="G227" s="2">
        <v>4.4758399999999998</v>
      </c>
      <c r="H227" s="2">
        <f t="shared" si="46"/>
        <v>3.79</v>
      </c>
      <c r="I227" s="2">
        <f t="shared" si="47"/>
        <v>3.8483999999999998</v>
      </c>
      <c r="J227" s="2">
        <f t="shared" si="48"/>
        <v>3.1393200000000001</v>
      </c>
      <c r="K227" s="2">
        <v>3.0664500000000001</v>
      </c>
      <c r="L227" s="2">
        <f t="shared" si="49"/>
        <v>3.1101700000000001</v>
      </c>
      <c r="M227" s="63">
        <f t="shared" si="50"/>
        <v>1.0389978682837273</v>
      </c>
      <c r="N227" s="70">
        <f t="shared" si="52"/>
        <v>1.03</v>
      </c>
      <c r="O227" s="64">
        <v>32.619999999999997</v>
      </c>
      <c r="P227" s="65">
        <f t="shared" si="42"/>
        <v>32.619999999999997</v>
      </c>
      <c r="Q227" s="25"/>
      <c r="R227"/>
      <c r="S227" s="64">
        <v>20.37</v>
      </c>
      <c r="T227" s="64">
        <v>32.07</v>
      </c>
      <c r="U227" s="63">
        <f t="shared" si="53"/>
        <v>0.57437407952871866</v>
      </c>
      <c r="V227" s="2" t="str">
        <f t="shared" si="54"/>
        <v>N</v>
      </c>
      <c r="W227" s="63">
        <f t="shared" si="43"/>
        <v>1.7149984409104993E-2</v>
      </c>
      <c r="X227" s="2" t="str">
        <f t="shared" si="55"/>
        <v>N</v>
      </c>
      <c r="Y227" s="2" t="str">
        <f t="shared" si="51"/>
        <v>N</v>
      </c>
      <c r="Z227" s="65">
        <f t="shared" si="44"/>
        <v>30.470000000000002</v>
      </c>
      <c r="AB227" s="59"/>
      <c r="AD227" s="59"/>
    </row>
    <row r="228" spans="1:30" s="58" customFormat="1" x14ac:dyDescent="0.25">
      <c r="A228" s="34" t="s">
        <v>256</v>
      </c>
      <c r="B228" s="36">
        <v>6001135</v>
      </c>
      <c r="C228" s="36">
        <v>145937</v>
      </c>
      <c r="D228" s="36">
        <v>0</v>
      </c>
      <c r="E228" s="2">
        <v>2.2077599999999999</v>
      </c>
      <c r="F228" s="2">
        <f t="shared" si="45"/>
        <v>0.71220000000000006</v>
      </c>
      <c r="G228" s="2">
        <v>4.6675399999999998</v>
      </c>
      <c r="H228" s="2">
        <f t="shared" si="46"/>
        <v>3.79</v>
      </c>
      <c r="I228" s="2">
        <f t="shared" si="47"/>
        <v>3.8483999999999998</v>
      </c>
      <c r="J228" s="2">
        <f t="shared" si="48"/>
        <v>3.2737799999999999</v>
      </c>
      <c r="K228" s="2">
        <v>2.7312699999999999</v>
      </c>
      <c r="L228" s="2">
        <f t="shared" si="49"/>
        <v>3.0567799999999998</v>
      </c>
      <c r="M228" s="63">
        <f t="shared" si="50"/>
        <v>0.72225021100635312</v>
      </c>
      <c r="N228" s="70">
        <f t="shared" si="52"/>
        <v>0.72</v>
      </c>
      <c r="O228" s="64">
        <v>10.5</v>
      </c>
      <c r="P228" s="65">
        <f t="shared" si="42"/>
        <v>10.5</v>
      </c>
      <c r="Q228" s="25"/>
      <c r="R228"/>
      <c r="S228" s="64">
        <v>0</v>
      </c>
      <c r="T228" s="64">
        <v>9</v>
      </c>
      <c r="U228" s="63">
        <f t="shared" si="53"/>
        <v>0</v>
      </c>
      <c r="V228" s="2" t="str">
        <f t="shared" si="54"/>
        <v>N</v>
      </c>
      <c r="W228" s="63">
        <f t="shared" si="43"/>
        <v>0.16666666666666666</v>
      </c>
      <c r="X228" s="2" t="str">
        <f t="shared" si="55"/>
        <v>N</v>
      </c>
      <c r="Y228" s="2" t="str">
        <f t="shared" si="51"/>
        <v>N</v>
      </c>
      <c r="Z228" s="65">
        <f t="shared" si="44"/>
        <v>8.5500000000000007</v>
      </c>
      <c r="AB228" s="59"/>
      <c r="AD228" s="59"/>
    </row>
    <row r="229" spans="1:30" s="58" customFormat="1" x14ac:dyDescent="0.25">
      <c r="A229" s="34" t="s">
        <v>257</v>
      </c>
      <c r="B229" s="36">
        <v>6000483</v>
      </c>
      <c r="C229" s="36">
        <v>145752</v>
      </c>
      <c r="D229" s="36">
        <v>0</v>
      </c>
      <c r="E229" s="2">
        <v>2.7355900000000002</v>
      </c>
      <c r="F229" s="2">
        <f t="shared" si="45"/>
        <v>0.71220000000000006</v>
      </c>
      <c r="G229" s="2">
        <v>4.7743900000000004</v>
      </c>
      <c r="H229" s="2">
        <f t="shared" si="46"/>
        <v>3.79</v>
      </c>
      <c r="I229" s="2">
        <f t="shared" si="47"/>
        <v>3.8483999999999998</v>
      </c>
      <c r="J229" s="2">
        <f t="shared" si="48"/>
        <v>3.3487200000000001</v>
      </c>
      <c r="K229" s="2">
        <v>3.4187599999999998</v>
      </c>
      <c r="L229" s="2">
        <f t="shared" si="49"/>
        <v>3.3487200000000001</v>
      </c>
      <c r="M229" s="63">
        <f t="shared" si="50"/>
        <v>0.81690616116008508</v>
      </c>
      <c r="N229" s="70">
        <f t="shared" si="52"/>
        <v>0.81</v>
      </c>
      <c r="O229" s="64">
        <v>17.29</v>
      </c>
      <c r="P229" s="65">
        <f t="shared" si="42"/>
        <v>17.29</v>
      </c>
      <c r="Q229" s="25"/>
      <c r="R229"/>
      <c r="S229" s="64">
        <v>15.02</v>
      </c>
      <c r="T229" s="64">
        <v>23.46</v>
      </c>
      <c r="U229" s="63">
        <f t="shared" si="53"/>
        <v>0.56191744340878835</v>
      </c>
      <c r="V229" s="2" t="str">
        <f t="shared" si="54"/>
        <v>N</v>
      </c>
      <c r="W229" s="63">
        <f t="shared" si="43"/>
        <v>-0.26300085251491906</v>
      </c>
      <c r="X229" s="2" t="str">
        <f t="shared" si="55"/>
        <v>Y</v>
      </c>
      <c r="Y229" s="2" t="str">
        <f t="shared" si="51"/>
        <v>N</v>
      </c>
      <c r="Z229" s="65">
        <f t="shared" si="44"/>
        <v>22.290000000000003</v>
      </c>
      <c r="AB229" s="59"/>
      <c r="AD229" s="59"/>
    </row>
    <row r="230" spans="1:30" s="58" customFormat="1" x14ac:dyDescent="0.25">
      <c r="A230" s="39" t="s">
        <v>258</v>
      </c>
      <c r="B230" s="40">
        <v>6000137</v>
      </c>
      <c r="C230" s="40">
        <v>146167</v>
      </c>
      <c r="D230" s="40">
        <v>0</v>
      </c>
      <c r="E230" s="73">
        <v>3.0651799999999998</v>
      </c>
      <c r="F230" s="73">
        <f t="shared" si="45"/>
        <v>0.71220000000000006</v>
      </c>
      <c r="G230" s="73">
        <v>5.1732699999999996</v>
      </c>
      <c r="H230" s="73">
        <f t="shared" si="46"/>
        <v>3.79</v>
      </c>
      <c r="I230" s="73">
        <f t="shared" si="47"/>
        <v>3.8483999999999998</v>
      </c>
      <c r="J230" s="73">
        <f t="shared" si="48"/>
        <v>3.6284900000000002</v>
      </c>
      <c r="K230" s="73">
        <v>3.2050200000000002</v>
      </c>
      <c r="L230" s="73">
        <f t="shared" si="49"/>
        <v>3.4590999999999998</v>
      </c>
      <c r="M230" s="66">
        <f t="shared" si="50"/>
        <v>0.88612066722557892</v>
      </c>
      <c r="N230" s="74">
        <f t="shared" si="52"/>
        <v>0.88</v>
      </c>
      <c r="O230" s="67">
        <v>22.69</v>
      </c>
      <c r="P230" s="68">
        <f t="shared" si="42"/>
        <v>22.69</v>
      </c>
      <c r="Q230" s="25"/>
      <c r="R230"/>
      <c r="S230" s="67">
        <v>27.72</v>
      </c>
      <c r="T230" s="67">
        <v>27.07</v>
      </c>
      <c r="U230" s="66">
        <f t="shared" si="53"/>
        <v>-2.34487734487734E-2</v>
      </c>
      <c r="V230" s="73" t="str">
        <f t="shared" si="54"/>
        <v>N</v>
      </c>
      <c r="W230" s="66">
        <f t="shared" si="43"/>
        <v>-0.1618027336534909</v>
      </c>
      <c r="X230" s="73" t="str">
        <f t="shared" si="55"/>
        <v>Y</v>
      </c>
      <c r="Y230" s="73" t="str">
        <f t="shared" si="51"/>
        <v>N</v>
      </c>
      <c r="Z230" s="68">
        <f t="shared" si="44"/>
        <v>25.720000000000002</v>
      </c>
      <c r="AB230" s="59"/>
      <c r="AD230" s="59"/>
    </row>
    <row r="231" spans="1:30" s="58" customFormat="1" x14ac:dyDescent="0.25">
      <c r="A231" s="37" t="s">
        <v>259</v>
      </c>
      <c r="B231" s="38">
        <v>6014237</v>
      </c>
      <c r="C231" s="38">
        <v>145821</v>
      </c>
      <c r="D231" s="38">
        <v>0</v>
      </c>
      <c r="E231" s="71">
        <v>3.0340699999999998</v>
      </c>
      <c r="F231" s="71">
        <f t="shared" si="45"/>
        <v>0.71220000000000006</v>
      </c>
      <c r="G231" s="71">
        <v>4.5432199999999998</v>
      </c>
      <c r="H231" s="71">
        <f t="shared" si="46"/>
        <v>3.79</v>
      </c>
      <c r="I231" s="71">
        <f t="shared" si="47"/>
        <v>3.8483999999999998</v>
      </c>
      <c r="J231" s="71">
        <f t="shared" si="48"/>
        <v>3.1865800000000002</v>
      </c>
      <c r="K231" s="71">
        <v>3.50691</v>
      </c>
      <c r="L231" s="71">
        <f t="shared" si="49"/>
        <v>3.1865800000000002</v>
      </c>
      <c r="M231" s="60">
        <f t="shared" si="50"/>
        <v>0.95213991175492207</v>
      </c>
      <c r="N231" s="72">
        <f t="shared" si="52"/>
        <v>0.95</v>
      </c>
      <c r="O231" s="61">
        <v>27.72</v>
      </c>
      <c r="P231" s="62">
        <f t="shared" si="42"/>
        <v>27.72</v>
      </c>
      <c r="Q231" s="25"/>
      <c r="R231"/>
      <c r="S231" s="61">
        <v>22.69</v>
      </c>
      <c r="T231" s="61">
        <v>26.42</v>
      </c>
      <c r="U231" s="60">
        <f t="shared" si="53"/>
        <v>0.16438959894226532</v>
      </c>
      <c r="V231" s="71" t="str">
        <f t="shared" si="54"/>
        <v>N</v>
      </c>
      <c r="W231" s="60">
        <f t="shared" si="43"/>
        <v>4.9205147615442736E-2</v>
      </c>
      <c r="X231" s="71" t="str">
        <f t="shared" si="55"/>
        <v>N</v>
      </c>
      <c r="Y231" s="71" t="str">
        <f t="shared" si="51"/>
        <v>N</v>
      </c>
      <c r="Z231" s="62">
        <f t="shared" si="44"/>
        <v>25.1</v>
      </c>
      <c r="AB231" s="59"/>
      <c r="AD231" s="59"/>
    </row>
    <row r="232" spans="1:30" s="58" customFormat="1" x14ac:dyDescent="0.25">
      <c r="A232" s="34" t="s">
        <v>260</v>
      </c>
      <c r="B232" s="36">
        <v>6012413</v>
      </c>
      <c r="C232" s="36">
        <v>146029</v>
      </c>
      <c r="D232" s="36">
        <v>0</v>
      </c>
      <c r="E232" s="2">
        <v>4.0370100000000004</v>
      </c>
      <c r="F232" s="2">
        <f t="shared" si="45"/>
        <v>0.71220000000000006</v>
      </c>
      <c r="G232" s="2">
        <v>3.9726300000000001</v>
      </c>
      <c r="H232" s="2">
        <f t="shared" si="46"/>
        <v>3.79</v>
      </c>
      <c r="I232" s="2">
        <f t="shared" si="47"/>
        <v>3.8483999999999998</v>
      </c>
      <c r="J232" s="2">
        <f t="shared" si="48"/>
        <v>2.7863699999999998</v>
      </c>
      <c r="K232" s="2">
        <v>3.2010800000000001</v>
      </c>
      <c r="L232" s="2">
        <f t="shared" si="49"/>
        <v>2.7863699999999998</v>
      </c>
      <c r="M232" s="63">
        <f t="shared" si="50"/>
        <v>1.4488420417963159</v>
      </c>
      <c r="N232" s="70">
        <f t="shared" si="52"/>
        <v>1.44</v>
      </c>
      <c r="O232" s="64">
        <v>38.68</v>
      </c>
      <c r="P232" s="65">
        <f t="shared" si="42"/>
        <v>38.68</v>
      </c>
      <c r="Q232" s="25"/>
      <c r="R232"/>
      <c r="S232" s="64">
        <v>38.229999999999997</v>
      </c>
      <c r="T232" s="64">
        <v>38.68</v>
      </c>
      <c r="U232" s="63">
        <f t="shared" si="53"/>
        <v>1.1770860580695864E-2</v>
      </c>
      <c r="V232" s="2" t="str">
        <f t="shared" si="54"/>
        <v>N</v>
      </c>
      <c r="W232" s="63">
        <f t="shared" si="43"/>
        <v>0</v>
      </c>
      <c r="X232" s="2" t="str">
        <f t="shared" si="55"/>
        <v>N</v>
      </c>
      <c r="Y232" s="2" t="str">
        <f t="shared" si="51"/>
        <v>N</v>
      </c>
      <c r="Z232" s="65">
        <f t="shared" si="44"/>
        <v>36.75</v>
      </c>
      <c r="AB232" s="59"/>
      <c r="AD232" s="59"/>
    </row>
    <row r="233" spans="1:30" s="58" customFormat="1" x14ac:dyDescent="0.25">
      <c r="A233" s="34" t="s">
        <v>261</v>
      </c>
      <c r="B233" s="36">
        <v>6003297</v>
      </c>
      <c r="C233" s="36" t="s">
        <v>262</v>
      </c>
      <c r="D233" s="36">
        <v>0</v>
      </c>
      <c r="E233" s="2">
        <v>1.9425399999999999</v>
      </c>
      <c r="F233" s="2">
        <f t="shared" si="45"/>
        <v>0.71220000000000006</v>
      </c>
      <c r="G233" s="2">
        <v>4.22478</v>
      </c>
      <c r="H233" s="2">
        <f t="shared" si="46"/>
        <v>3.79</v>
      </c>
      <c r="I233" s="2">
        <f t="shared" si="47"/>
        <v>3.8483999999999998</v>
      </c>
      <c r="J233" s="2">
        <f t="shared" si="48"/>
        <v>2.9632299999999998</v>
      </c>
      <c r="K233" s="2">
        <v>2.54908</v>
      </c>
      <c r="L233" s="2">
        <f t="shared" si="49"/>
        <v>2.7975699999999999</v>
      </c>
      <c r="M233" s="63">
        <f t="shared" si="50"/>
        <v>0.69436689698559817</v>
      </c>
      <c r="N233" s="70">
        <f t="shared" si="52"/>
        <v>0.69</v>
      </c>
      <c r="O233" s="64">
        <v>0</v>
      </c>
      <c r="P233" s="65">
        <f t="shared" si="42"/>
        <v>0</v>
      </c>
      <c r="Q233" s="25"/>
      <c r="R233"/>
      <c r="S233" s="64">
        <v>0</v>
      </c>
      <c r="T233" s="64">
        <v>9</v>
      </c>
      <c r="U233" s="63">
        <f t="shared" si="53"/>
        <v>0</v>
      </c>
      <c r="V233" s="2" t="str">
        <f t="shared" si="54"/>
        <v>N</v>
      </c>
      <c r="W233" s="63">
        <f t="shared" si="43"/>
        <v>-1</v>
      </c>
      <c r="X233" s="2" t="str">
        <f t="shared" si="55"/>
        <v>Y</v>
      </c>
      <c r="Y233" s="2" t="str">
        <f t="shared" si="51"/>
        <v>N</v>
      </c>
      <c r="Z233" s="65">
        <f t="shared" si="44"/>
        <v>8.5500000000000007</v>
      </c>
      <c r="AB233" s="59"/>
      <c r="AD233" s="59"/>
    </row>
    <row r="234" spans="1:30" s="58" customFormat="1" x14ac:dyDescent="0.25">
      <c r="A234" s="39" t="s">
        <v>263</v>
      </c>
      <c r="B234" s="40">
        <v>6003305</v>
      </c>
      <c r="C234" s="40">
        <v>145200</v>
      </c>
      <c r="D234" s="40">
        <v>0</v>
      </c>
      <c r="E234" s="73">
        <v>3.70438</v>
      </c>
      <c r="F234" s="73">
        <f t="shared" si="45"/>
        <v>0.71220000000000006</v>
      </c>
      <c r="G234" s="73">
        <v>4.15571</v>
      </c>
      <c r="H234" s="73">
        <f t="shared" si="46"/>
        <v>3.79</v>
      </c>
      <c r="I234" s="73">
        <f t="shared" si="47"/>
        <v>3.8483999999999998</v>
      </c>
      <c r="J234" s="73">
        <f t="shared" si="48"/>
        <v>2.9147799999999999</v>
      </c>
      <c r="K234" s="73">
        <v>3.2625600000000001</v>
      </c>
      <c r="L234" s="73">
        <f t="shared" si="49"/>
        <v>2.9147799999999999</v>
      </c>
      <c r="M234" s="66">
        <f t="shared" si="50"/>
        <v>1.2708952305148244</v>
      </c>
      <c r="N234" s="74">
        <f t="shared" si="52"/>
        <v>1.27</v>
      </c>
      <c r="O234" s="67">
        <v>38.68</v>
      </c>
      <c r="P234" s="68">
        <f t="shared" si="42"/>
        <v>38.68</v>
      </c>
      <c r="Q234" s="25"/>
      <c r="R234"/>
      <c r="S234" s="67">
        <v>36.74</v>
      </c>
      <c r="T234" s="67">
        <v>38.08</v>
      </c>
      <c r="U234" s="66">
        <f t="shared" si="53"/>
        <v>3.6472509526401638E-2</v>
      </c>
      <c r="V234" s="73" t="str">
        <f t="shared" si="54"/>
        <v>N</v>
      </c>
      <c r="W234" s="66">
        <f t="shared" si="43"/>
        <v>1.5756302521008441E-2</v>
      </c>
      <c r="X234" s="73" t="str">
        <f t="shared" si="55"/>
        <v>N</v>
      </c>
      <c r="Y234" s="73" t="str">
        <f t="shared" si="51"/>
        <v>N</v>
      </c>
      <c r="Z234" s="68">
        <f t="shared" si="44"/>
        <v>36.18</v>
      </c>
      <c r="AB234" s="59"/>
      <c r="AD234" s="59"/>
    </row>
    <row r="235" spans="1:30" s="58" customFormat="1" x14ac:dyDescent="0.25">
      <c r="A235" s="37" t="s">
        <v>264</v>
      </c>
      <c r="B235" s="38">
        <v>6003321</v>
      </c>
      <c r="C235" s="38">
        <v>145515</v>
      </c>
      <c r="D235" s="38">
        <v>0</v>
      </c>
      <c r="E235" s="71">
        <v>3.4411900000000002</v>
      </c>
      <c r="F235" s="71">
        <f t="shared" si="45"/>
        <v>0.71220000000000006</v>
      </c>
      <c r="G235" s="71">
        <v>3.6667200000000002</v>
      </c>
      <c r="H235" s="71">
        <f t="shared" si="46"/>
        <v>3.79</v>
      </c>
      <c r="I235" s="71">
        <f t="shared" si="47"/>
        <v>3.8483999999999998</v>
      </c>
      <c r="J235" s="71">
        <f t="shared" si="48"/>
        <v>2.5718100000000002</v>
      </c>
      <c r="K235" s="71">
        <v>3.0898500000000002</v>
      </c>
      <c r="L235" s="71">
        <f t="shared" si="49"/>
        <v>2.5718100000000002</v>
      </c>
      <c r="M235" s="60">
        <f t="shared" si="50"/>
        <v>1.3380420793137906</v>
      </c>
      <c r="N235" s="72">
        <f t="shared" si="52"/>
        <v>1.33</v>
      </c>
      <c r="O235" s="61">
        <v>38.68</v>
      </c>
      <c r="P235" s="62">
        <f t="shared" si="42"/>
        <v>38.68</v>
      </c>
      <c r="Q235" s="25"/>
      <c r="R235"/>
      <c r="S235" s="61">
        <v>33.71</v>
      </c>
      <c r="T235" s="61">
        <v>38.229999999999997</v>
      </c>
      <c r="U235" s="60">
        <f t="shared" si="53"/>
        <v>0.13408484129338463</v>
      </c>
      <c r="V235" s="71" t="str">
        <f t="shared" si="54"/>
        <v>N</v>
      </c>
      <c r="W235" s="60">
        <f t="shared" si="43"/>
        <v>1.1770860580695864E-2</v>
      </c>
      <c r="X235" s="71" t="str">
        <f t="shared" si="55"/>
        <v>N</v>
      </c>
      <c r="Y235" s="71" t="str">
        <f t="shared" si="51"/>
        <v>N</v>
      </c>
      <c r="Z235" s="62">
        <f t="shared" si="44"/>
        <v>36.32</v>
      </c>
      <c r="AB235" s="59"/>
      <c r="AD235" s="59"/>
    </row>
    <row r="236" spans="1:30" s="58" customFormat="1" x14ac:dyDescent="0.25">
      <c r="A236" s="34" t="s">
        <v>265</v>
      </c>
      <c r="B236" s="36">
        <v>6003388</v>
      </c>
      <c r="C236" s="36">
        <v>146099</v>
      </c>
      <c r="D236" s="36">
        <v>0</v>
      </c>
      <c r="E236" s="2">
        <v>4.3915899999999999</v>
      </c>
      <c r="F236" s="2">
        <f t="shared" si="45"/>
        <v>0.71220000000000006</v>
      </c>
      <c r="G236" s="2">
        <v>3.5402900000000002</v>
      </c>
      <c r="H236" s="2">
        <f t="shared" si="46"/>
        <v>3.79</v>
      </c>
      <c r="I236" s="2">
        <f t="shared" si="47"/>
        <v>3.8483999999999998</v>
      </c>
      <c r="J236" s="2">
        <f t="shared" si="48"/>
        <v>2.4831300000000001</v>
      </c>
      <c r="K236" s="2">
        <v>0</v>
      </c>
      <c r="L236" s="2">
        <f t="shared" si="49"/>
        <v>2.4831300000000001</v>
      </c>
      <c r="M236" s="63">
        <f t="shared" si="50"/>
        <v>1.7685703124685377</v>
      </c>
      <c r="N236" s="70">
        <f t="shared" si="52"/>
        <v>1.76</v>
      </c>
      <c r="O236" s="64">
        <v>38.68</v>
      </c>
      <c r="P236" s="65">
        <f t="shared" si="42"/>
        <v>38.68</v>
      </c>
      <c r="Q236" s="25"/>
      <c r="R236"/>
      <c r="S236" s="64">
        <v>38.68</v>
      </c>
      <c r="T236" s="64">
        <v>38.68</v>
      </c>
      <c r="U236" s="63">
        <f t="shared" si="53"/>
        <v>0</v>
      </c>
      <c r="V236" s="2" t="str">
        <f t="shared" si="54"/>
        <v>N</v>
      </c>
      <c r="W236" s="63">
        <f t="shared" si="43"/>
        <v>0</v>
      </c>
      <c r="X236" s="2" t="str">
        <f t="shared" si="55"/>
        <v>N</v>
      </c>
      <c r="Y236" s="2" t="str">
        <f t="shared" si="51"/>
        <v>N</v>
      </c>
      <c r="Z236" s="65">
        <f t="shared" si="44"/>
        <v>36.75</v>
      </c>
      <c r="AB236" s="59"/>
      <c r="AD236" s="59"/>
    </row>
    <row r="237" spans="1:30" s="58" customFormat="1" x14ac:dyDescent="0.25">
      <c r="A237" s="34" t="s">
        <v>266</v>
      </c>
      <c r="B237" s="36">
        <v>6015895</v>
      </c>
      <c r="C237" s="36">
        <v>146043</v>
      </c>
      <c r="D237" s="36">
        <v>0</v>
      </c>
      <c r="E237" s="2">
        <v>2.7696900000000002</v>
      </c>
      <c r="F237" s="2">
        <f t="shared" si="45"/>
        <v>0.71220000000000006</v>
      </c>
      <c r="G237" s="2">
        <v>3.28003</v>
      </c>
      <c r="H237" s="2">
        <f t="shared" si="46"/>
        <v>3.79</v>
      </c>
      <c r="I237" s="2">
        <f t="shared" si="47"/>
        <v>3.8483999999999998</v>
      </c>
      <c r="J237" s="2">
        <f t="shared" si="48"/>
        <v>2.3005900000000001</v>
      </c>
      <c r="K237" s="2">
        <v>3.1800199999999998</v>
      </c>
      <c r="L237" s="2">
        <f t="shared" si="49"/>
        <v>2.3005900000000001</v>
      </c>
      <c r="M237" s="63">
        <f t="shared" si="50"/>
        <v>1.2039042158750581</v>
      </c>
      <c r="N237" s="70">
        <f t="shared" si="52"/>
        <v>1.2</v>
      </c>
      <c r="O237" s="64">
        <v>37.93</v>
      </c>
      <c r="P237" s="65">
        <f t="shared" si="42"/>
        <v>37.93</v>
      </c>
      <c r="Q237" s="25"/>
      <c r="R237"/>
      <c r="S237" s="64">
        <v>27.72</v>
      </c>
      <c r="T237" s="64">
        <v>33.159999999999997</v>
      </c>
      <c r="U237" s="63">
        <f t="shared" si="53"/>
        <v>0.19624819624819617</v>
      </c>
      <c r="V237" s="2" t="str">
        <f t="shared" si="54"/>
        <v>N</v>
      </c>
      <c r="W237" s="63">
        <f t="shared" si="43"/>
        <v>0.14384800965018105</v>
      </c>
      <c r="X237" s="2" t="str">
        <f t="shared" si="55"/>
        <v>N</v>
      </c>
      <c r="Y237" s="2" t="str">
        <f t="shared" si="51"/>
        <v>N</v>
      </c>
      <c r="Z237" s="65">
        <f t="shared" si="44"/>
        <v>31.51</v>
      </c>
      <c r="AB237" s="59"/>
      <c r="AD237" s="59"/>
    </row>
    <row r="238" spans="1:30" s="58" customFormat="1" x14ac:dyDescent="0.25">
      <c r="A238" s="34" t="s">
        <v>267</v>
      </c>
      <c r="B238" s="36">
        <v>6003404</v>
      </c>
      <c r="C238" s="36">
        <v>145341</v>
      </c>
      <c r="D238" s="36">
        <v>0</v>
      </c>
      <c r="E238" s="2">
        <v>4.0612300000000001</v>
      </c>
      <c r="F238" s="2">
        <f t="shared" si="45"/>
        <v>0.71220000000000006</v>
      </c>
      <c r="G238" s="2">
        <v>4.5853400000000004</v>
      </c>
      <c r="H238" s="2">
        <f t="shared" si="46"/>
        <v>3.79</v>
      </c>
      <c r="I238" s="2">
        <f t="shared" si="47"/>
        <v>3.8483999999999998</v>
      </c>
      <c r="J238" s="2">
        <f t="shared" si="48"/>
        <v>3.2161200000000001</v>
      </c>
      <c r="K238" s="2">
        <v>3.41479</v>
      </c>
      <c r="L238" s="2">
        <f t="shared" si="49"/>
        <v>3.2161200000000001</v>
      </c>
      <c r="M238" s="63">
        <f t="shared" si="50"/>
        <v>1.2627731552305261</v>
      </c>
      <c r="N238" s="70">
        <f t="shared" si="52"/>
        <v>1.26</v>
      </c>
      <c r="O238" s="64">
        <v>38.68</v>
      </c>
      <c r="P238" s="65">
        <f t="shared" si="42"/>
        <v>38.68</v>
      </c>
      <c r="Q238" s="25"/>
      <c r="R238"/>
      <c r="S238" s="64">
        <v>34.799999999999997</v>
      </c>
      <c r="T238" s="64">
        <v>38.68</v>
      </c>
      <c r="U238" s="63">
        <f t="shared" si="53"/>
        <v>0.11149425287356331</v>
      </c>
      <c r="V238" s="2" t="str">
        <f t="shared" si="54"/>
        <v>N</v>
      </c>
      <c r="W238" s="63">
        <f t="shared" si="43"/>
        <v>0</v>
      </c>
      <c r="X238" s="2" t="str">
        <f t="shared" si="55"/>
        <v>N</v>
      </c>
      <c r="Y238" s="2" t="str">
        <f t="shared" si="51"/>
        <v>N</v>
      </c>
      <c r="Z238" s="65">
        <f t="shared" si="44"/>
        <v>36.75</v>
      </c>
      <c r="AB238" s="59"/>
      <c r="AD238" s="59"/>
    </row>
    <row r="239" spans="1:30" s="58" customFormat="1" x14ac:dyDescent="0.25">
      <c r="A239" s="39" t="s">
        <v>268</v>
      </c>
      <c r="B239" s="40">
        <v>6003438</v>
      </c>
      <c r="C239" s="40">
        <v>146140</v>
      </c>
      <c r="D239" s="40">
        <v>0</v>
      </c>
      <c r="E239" s="73">
        <v>2.6503700000000001</v>
      </c>
      <c r="F239" s="73">
        <f t="shared" si="45"/>
        <v>0.71220000000000006</v>
      </c>
      <c r="G239" s="73">
        <v>3.34728</v>
      </c>
      <c r="H239" s="73">
        <f t="shared" si="46"/>
        <v>3.79</v>
      </c>
      <c r="I239" s="73">
        <f t="shared" si="47"/>
        <v>3.8483999999999998</v>
      </c>
      <c r="J239" s="73">
        <f t="shared" si="48"/>
        <v>2.3477600000000001</v>
      </c>
      <c r="K239" s="73">
        <v>2.7445599999999999</v>
      </c>
      <c r="L239" s="73">
        <f t="shared" si="49"/>
        <v>2.3477600000000001</v>
      </c>
      <c r="M239" s="66">
        <f t="shared" si="50"/>
        <v>1.1288930725457458</v>
      </c>
      <c r="N239" s="74">
        <f t="shared" si="52"/>
        <v>1.1200000000000001</v>
      </c>
      <c r="O239" s="67">
        <v>36.74</v>
      </c>
      <c r="P239" s="68">
        <f t="shared" si="42"/>
        <v>36.74</v>
      </c>
      <c r="Q239" s="25"/>
      <c r="R239"/>
      <c r="S239" s="67">
        <v>32.07</v>
      </c>
      <c r="T239" s="67">
        <v>0</v>
      </c>
      <c r="U239" s="66">
        <f t="shared" si="53"/>
        <v>-1</v>
      </c>
      <c r="V239" s="73" t="str">
        <f t="shared" si="54"/>
        <v>Y</v>
      </c>
      <c r="W239" s="66">
        <f t="shared" si="43"/>
        <v>0</v>
      </c>
      <c r="X239" s="73" t="str">
        <f t="shared" si="55"/>
        <v>N</v>
      </c>
      <c r="Y239" s="73" t="str">
        <f t="shared" si="51"/>
        <v>N</v>
      </c>
      <c r="Z239" s="68">
        <f t="shared" si="44"/>
        <v>0</v>
      </c>
      <c r="AB239" s="59"/>
      <c r="AD239" s="59"/>
    </row>
    <row r="240" spans="1:30" s="58" customFormat="1" x14ac:dyDescent="0.25">
      <c r="A240" s="37" t="s">
        <v>269</v>
      </c>
      <c r="B240" s="38">
        <v>6007975</v>
      </c>
      <c r="C240" s="38">
        <v>146054</v>
      </c>
      <c r="D240" s="38">
        <v>0</v>
      </c>
      <c r="E240" s="71">
        <v>3.98847</v>
      </c>
      <c r="F240" s="71">
        <f t="shared" si="45"/>
        <v>0.71220000000000006</v>
      </c>
      <c r="G240" s="71">
        <v>5.2640799999999999</v>
      </c>
      <c r="H240" s="71">
        <f t="shared" si="46"/>
        <v>3.79</v>
      </c>
      <c r="I240" s="71">
        <f t="shared" si="47"/>
        <v>3.8483999999999998</v>
      </c>
      <c r="J240" s="71">
        <f t="shared" si="48"/>
        <v>3.6921900000000001</v>
      </c>
      <c r="K240" s="71">
        <v>3.6004900000000002</v>
      </c>
      <c r="L240" s="71">
        <f t="shared" si="49"/>
        <v>3.65551</v>
      </c>
      <c r="M240" s="60">
        <f t="shared" si="50"/>
        <v>1.09108441776934</v>
      </c>
      <c r="N240" s="72">
        <f t="shared" si="52"/>
        <v>1.0900000000000001</v>
      </c>
      <c r="O240" s="61">
        <v>35.89</v>
      </c>
      <c r="P240" s="62">
        <f t="shared" si="42"/>
        <v>35.89</v>
      </c>
      <c r="Q240" s="25"/>
      <c r="R240"/>
      <c r="S240" s="61">
        <v>27.07</v>
      </c>
      <c r="T240" s="61">
        <v>33.71</v>
      </c>
      <c r="U240" s="60">
        <f t="shared" si="53"/>
        <v>0.24528998891762099</v>
      </c>
      <c r="V240" s="71" t="str">
        <f t="shared" si="54"/>
        <v>N</v>
      </c>
      <c r="W240" s="60">
        <f t="shared" si="43"/>
        <v>6.4669237614951039E-2</v>
      </c>
      <c r="X240" s="71" t="str">
        <f t="shared" si="55"/>
        <v>N</v>
      </c>
      <c r="Y240" s="71" t="str">
        <f t="shared" si="51"/>
        <v>N</v>
      </c>
      <c r="Z240" s="62">
        <f t="shared" si="44"/>
        <v>32.03</v>
      </c>
      <c r="AB240" s="59"/>
      <c r="AD240" s="59"/>
    </row>
    <row r="241" spans="1:30" s="58" customFormat="1" x14ac:dyDescent="0.25">
      <c r="A241" s="34" t="s">
        <v>270</v>
      </c>
      <c r="B241" s="36">
        <v>6000467</v>
      </c>
      <c r="C241" s="36">
        <v>145781</v>
      </c>
      <c r="D241" s="36">
        <v>0</v>
      </c>
      <c r="E241" s="2">
        <v>3.6710699999999998</v>
      </c>
      <c r="F241" s="2">
        <f t="shared" si="45"/>
        <v>0.71220000000000006</v>
      </c>
      <c r="G241" s="2">
        <v>4.7178300000000002</v>
      </c>
      <c r="H241" s="2">
        <f t="shared" si="46"/>
        <v>3.79</v>
      </c>
      <c r="I241" s="2">
        <f t="shared" si="47"/>
        <v>3.8483999999999998</v>
      </c>
      <c r="J241" s="2">
        <f t="shared" si="48"/>
        <v>3.30905</v>
      </c>
      <c r="K241" s="2">
        <v>3.5989399999999998</v>
      </c>
      <c r="L241" s="2">
        <f t="shared" si="49"/>
        <v>3.30905</v>
      </c>
      <c r="M241" s="63">
        <f t="shared" si="50"/>
        <v>1.1094030008612743</v>
      </c>
      <c r="N241" s="70">
        <f t="shared" si="52"/>
        <v>1.1000000000000001</v>
      </c>
      <c r="O241" s="64">
        <v>36.44</v>
      </c>
      <c r="P241" s="65">
        <f t="shared" si="42"/>
        <v>36.44</v>
      </c>
      <c r="Q241" s="25"/>
      <c r="R241"/>
      <c r="S241" s="64">
        <v>32.07</v>
      </c>
      <c r="T241" s="64">
        <v>37.340000000000003</v>
      </c>
      <c r="U241" s="63">
        <f t="shared" si="53"/>
        <v>0.16432803242906152</v>
      </c>
      <c r="V241" s="2" t="str">
        <f t="shared" si="54"/>
        <v>N</v>
      </c>
      <c r="W241" s="63">
        <f t="shared" si="43"/>
        <v>-2.4102838778789652E-2</v>
      </c>
      <c r="X241" s="2" t="str">
        <f t="shared" si="55"/>
        <v>N</v>
      </c>
      <c r="Y241" s="2" t="str">
        <f t="shared" si="51"/>
        <v>N</v>
      </c>
      <c r="Z241" s="65">
        <f t="shared" si="44"/>
        <v>35.479999999999997</v>
      </c>
      <c r="AB241" s="59"/>
      <c r="AD241" s="59"/>
    </row>
    <row r="242" spans="1:30" s="58" customFormat="1" x14ac:dyDescent="0.25">
      <c r="A242" s="34" t="s">
        <v>271</v>
      </c>
      <c r="B242" s="36">
        <v>6008270</v>
      </c>
      <c r="C242" s="36">
        <v>145419</v>
      </c>
      <c r="D242" s="36">
        <v>0</v>
      </c>
      <c r="E242" s="2">
        <v>3.4300199999999998</v>
      </c>
      <c r="F242" s="2">
        <f t="shared" si="45"/>
        <v>0.71220000000000006</v>
      </c>
      <c r="G242" s="2">
        <v>5.7750399999999997</v>
      </c>
      <c r="H242" s="2">
        <f t="shared" si="46"/>
        <v>3.79</v>
      </c>
      <c r="I242" s="2">
        <f t="shared" si="47"/>
        <v>3.8483999999999998</v>
      </c>
      <c r="J242" s="2">
        <f t="shared" si="48"/>
        <v>4.0505699999999996</v>
      </c>
      <c r="K242" s="2">
        <v>3.2158600000000002</v>
      </c>
      <c r="L242" s="2">
        <f t="shared" si="49"/>
        <v>3.7166899999999998</v>
      </c>
      <c r="M242" s="63">
        <f t="shared" si="50"/>
        <v>0.92286954252305142</v>
      </c>
      <c r="N242" s="70">
        <f t="shared" si="52"/>
        <v>0.92</v>
      </c>
      <c r="O242" s="64">
        <v>25.77</v>
      </c>
      <c r="P242" s="65">
        <f t="shared" si="42"/>
        <v>25.77</v>
      </c>
      <c r="Q242" s="25"/>
      <c r="R242"/>
      <c r="S242" s="64">
        <v>30.98</v>
      </c>
      <c r="T242" s="64">
        <v>33.71</v>
      </c>
      <c r="U242" s="63">
        <f t="shared" si="53"/>
        <v>8.8121368624919316E-2</v>
      </c>
      <c r="V242" s="2" t="str">
        <f t="shared" si="54"/>
        <v>N</v>
      </c>
      <c r="W242" s="63">
        <f t="shared" si="43"/>
        <v>-0.23553841590032634</v>
      </c>
      <c r="X242" s="2" t="str">
        <f t="shared" si="55"/>
        <v>Y</v>
      </c>
      <c r="Y242" s="2" t="str">
        <f t="shared" si="51"/>
        <v>N</v>
      </c>
      <c r="Z242" s="65">
        <f t="shared" si="44"/>
        <v>32.03</v>
      </c>
      <c r="AB242" s="59"/>
      <c r="AD242" s="59"/>
    </row>
    <row r="243" spans="1:30" s="58" customFormat="1" x14ac:dyDescent="0.25">
      <c r="A243" s="39" t="s">
        <v>272</v>
      </c>
      <c r="B243" s="40">
        <v>6005490</v>
      </c>
      <c r="C243" s="40">
        <v>145719</v>
      </c>
      <c r="D243" s="40">
        <v>0</v>
      </c>
      <c r="E243" s="73">
        <v>3.7837100000000001</v>
      </c>
      <c r="F243" s="73">
        <f t="shared" si="45"/>
        <v>0.71220000000000006</v>
      </c>
      <c r="G243" s="73">
        <v>5.7031299999999998</v>
      </c>
      <c r="H243" s="73">
        <f t="shared" si="46"/>
        <v>3.79</v>
      </c>
      <c r="I243" s="73">
        <f t="shared" si="47"/>
        <v>3.8483999999999998</v>
      </c>
      <c r="J243" s="73">
        <f t="shared" si="48"/>
        <v>4.0001300000000004</v>
      </c>
      <c r="K243" s="73">
        <v>3.6638700000000002</v>
      </c>
      <c r="L243" s="73">
        <f t="shared" si="49"/>
        <v>3.8656299999999999</v>
      </c>
      <c r="M243" s="66">
        <f t="shared" si="50"/>
        <v>0.97880811148506197</v>
      </c>
      <c r="N243" s="74">
        <f t="shared" si="52"/>
        <v>0.97</v>
      </c>
      <c r="O243" s="67">
        <v>29.03</v>
      </c>
      <c r="P243" s="68">
        <f t="shared" si="42"/>
        <v>29.03</v>
      </c>
      <c r="Q243" s="25"/>
      <c r="R243"/>
      <c r="S243" s="67">
        <v>24.23</v>
      </c>
      <c r="T243" s="67">
        <v>24.23</v>
      </c>
      <c r="U243" s="66">
        <f t="shared" si="53"/>
        <v>0</v>
      </c>
      <c r="V243" s="73" t="str">
        <f t="shared" si="54"/>
        <v>N</v>
      </c>
      <c r="W243" s="66">
        <f t="shared" si="43"/>
        <v>0.19810152703260422</v>
      </c>
      <c r="X243" s="73" t="str">
        <f t="shared" si="55"/>
        <v>N</v>
      </c>
      <c r="Y243" s="73" t="str">
        <f t="shared" si="51"/>
        <v>N</v>
      </c>
      <c r="Z243" s="68">
        <f t="shared" si="44"/>
        <v>23.020000000000003</v>
      </c>
      <c r="AB243" s="59"/>
      <c r="AD243" s="59"/>
    </row>
    <row r="244" spans="1:30" s="58" customFormat="1" x14ac:dyDescent="0.25">
      <c r="A244" s="37" t="s">
        <v>273</v>
      </c>
      <c r="B244" s="38">
        <v>6005938</v>
      </c>
      <c r="C244" s="38">
        <v>145965</v>
      </c>
      <c r="D244" s="38">
        <v>0</v>
      </c>
      <c r="E244" s="71">
        <v>3.2504900000000001</v>
      </c>
      <c r="F244" s="71">
        <f t="shared" si="45"/>
        <v>0.71220000000000006</v>
      </c>
      <c r="G244" s="71">
        <v>4.3438699999999999</v>
      </c>
      <c r="H244" s="71">
        <f t="shared" si="46"/>
        <v>3.79</v>
      </c>
      <c r="I244" s="71">
        <f t="shared" si="47"/>
        <v>3.8483999999999998</v>
      </c>
      <c r="J244" s="71">
        <f t="shared" si="48"/>
        <v>3.0467599999999999</v>
      </c>
      <c r="K244" s="71">
        <v>3.3597000000000001</v>
      </c>
      <c r="L244" s="71">
        <f t="shared" si="49"/>
        <v>3.0467599999999999</v>
      </c>
      <c r="M244" s="60">
        <f t="shared" si="50"/>
        <v>1.0668677545983274</v>
      </c>
      <c r="N244" s="72">
        <f t="shared" si="52"/>
        <v>1.06</v>
      </c>
      <c r="O244" s="61">
        <v>34.26</v>
      </c>
      <c r="P244" s="62">
        <f t="shared" si="42"/>
        <v>34.26</v>
      </c>
      <c r="Q244" s="25"/>
      <c r="R244"/>
      <c r="S244" s="61">
        <v>30.98</v>
      </c>
      <c r="T244" s="61">
        <v>37.04</v>
      </c>
      <c r="U244" s="60">
        <f t="shared" si="53"/>
        <v>0.1956100710135571</v>
      </c>
      <c r="V244" s="71" t="str">
        <f t="shared" si="54"/>
        <v>N</v>
      </c>
      <c r="W244" s="60">
        <f t="shared" si="43"/>
        <v>-7.5053995680345612E-2</v>
      </c>
      <c r="X244" s="71" t="str">
        <f t="shared" si="55"/>
        <v>Y</v>
      </c>
      <c r="Y244" s="71" t="str">
        <f t="shared" si="51"/>
        <v>N</v>
      </c>
      <c r="Z244" s="62">
        <f t="shared" si="44"/>
        <v>35.19</v>
      </c>
      <c r="AB244" s="59"/>
      <c r="AD244" s="59"/>
    </row>
    <row r="245" spans="1:30" s="58" customFormat="1" x14ac:dyDescent="0.25">
      <c r="A245" s="34" t="s">
        <v>274</v>
      </c>
      <c r="B245" s="36">
        <v>6006282</v>
      </c>
      <c r="C245" s="36">
        <v>146003</v>
      </c>
      <c r="D245" s="36">
        <v>0</v>
      </c>
      <c r="E245" s="2">
        <v>3.3187899999999999</v>
      </c>
      <c r="F245" s="2">
        <f t="shared" si="45"/>
        <v>0.71220000000000006</v>
      </c>
      <c r="G245" s="2">
        <v>4.5376300000000001</v>
      </c>
      <c r="H245" s="2">
        <f t="shared" si="46"/>
        <v>3.79</v>
      </c>
      <c r="I245" s="2">
        <f t="shared" si="47"/>
        <v>3.8483999999999998</v>
      </c>
      <c r="J245" s="2">
        <f t="shared" si="48"/>
        <v>3.1826599999999998</v>
      </c>
      <c r="K245" s="2">
        <v>3.55118</v>
      </c>
      <c r="L245" s="2">
        <f t="shared" si="49"/>
        <v>3.1826599999999998</v>
      </c>
      <c r="M245" s="63">
        <f t="shared" si="50"/>
        <v>1.0427723979312902</v>
      </c>
      <c r="N245" s="70">
        <f t="shared" si="52"/>
        <v>1.04</v>
      </c>
      <c r="O245" s="64">
        <v>33.159999999999997</v>
      </c>
      <c r="P245" s="65">
        <f t="shared" si="42"/>
        <v>33.159999999999997</v>
      </c>
      <c r="Q245" s="25"/>
      <c r="R245"/>
      <c r="S245" s="64">
        <v>21.92</v>
      </c>
      <c r="T245" s="64">
        <v>32.619999999999997</v>
      </c>
      <c r="U245" s="63">
        <f t="shared" si="53"/>
        <v>0.48813868613138661</v>
      </c>
      <c r="V245" s="2" t="str">
        <f t="shared" si="54"/>
        <v>N</v>
      </c>
      <c r="W245" s="63">
        <f t="shared" si="43"/>
        <v>1.6554261189454297E-2</v>
      </c>
      <c r="X245" s="2" t="str">
        <f t="shared" si="55"/>
        <v>N</v>
      </c>
      <c r="Y245" s="2" t="str">
        <f t="shared" si="51"/>
        <v>N</v>
      </c>
      <c r="Z245" s="65">
        <f t="shared" si="44"/>
        <v>30.990000000000002</v>
      </c>
      <c r="AB245" s="59"/>
      <c r="AD245" s="59"/>
    </row>
    <row r="246" spans="1:30" s="58" customFormat="1" x14ac:dyDescent="0.25">
      <c r="A246" s="34" t="s">
        <v>275</v>
      </c>
      <c r="B246" s="36">
        <v>6006514</v>
      </c>
      <c r="C246" s="36">
        <v>145440</v>
      </c>
      <c r="D246" s="36">
        <v>0</v>
      </c>
      <c r="E246" s="2">
        <v>3.6914199999999999</v>
      </c>
      <c r="F246" s="2">
        <f t="shared" si="45"/>
        <v>0.71220000000000006</v>
      </c>
      <c r="G246" s="2">
        <v>4.2691299999999996</v>
      </c>
      <c r="H246" s="2">
        <f t="shared" si="46"/>
        <v>3.79</v>
      </c>
      <c r="I246" s="2">
        <f t="shared" si="47"/>
        <v>3.8483999999999998</v>
      </c>
      <c r="J246" s="2">
        <f t="shared" si="48"/>
        <v>2.9943300000000002</v>
      </c>
      <c r="K246" s="2">
        <v>3.1269100000000001</v>
      </c>
      <c r="L246" s="2">
        <f t="shared" si="49"/>
        <v>2.9943300000000002</v>
      </c>
      <c r="M246" s="63">
        <f t="shared" si="50"/>
        <v>1.2328033316301141</v>
      </c>
      <c r="N246" s="70">
        <f t="shared" si="52"/>
        <v>1.23</v>
      </c>
      <c r="O246" s="64">
        <v>38.380000000000003</v>
      </c>
      <c r="P246" s="65">
        <f t="shared" si="42"/>
        <v>38.380000000000003</v>
      </c>
      <c r="Q246" s="25"/>
      <c r="R246"/>
      <c r="S246" s="64">
        <v>32.07</v>
      </c>
      <c r="T246" s="64">
        <v>37.49</v>
      </c>
      <c r="U246" s="63">
        <f t="shared" si="53"/>
        <v>0.16900530090427196</v>
      </c>
      <c r="V246" s="2" t="str">
        <f t="shared" si="54"/>
        <v>N</v>
      </c>
      <c r="W246" s="63">
        <f t="shared" si="43"/>
        <v>2.3739663910376116E-2</v>
      </c>
      <c r="X246" s="2" t="str">
        <f t="shared" si="55"/>
        <v>N</v>
      </c>
      <c r="Y246" s="2" t="str">
        <f t="shared" si="51"/>
        <v>N</v>
      </c>
      <c r="Z246" s="65">
        <f t="shared" si="44"/>
        <v>35.619999999999997</v>
      </c>
      <c r="AB246" s="59"/>
      <c r="AD246" s="59"/>
    </row>
    <row r="247" spans="1:30" s="58" customFormat="1" x14ac:dyDescent="0.25">
      <c r="A247" s="34" t="s">
        <v>276</v>
      </c>
      <c r="B247" s="36">
        <v>6006837</v>
      </c>
      <c r="C247" s="36">
        <v>145626</v>
      </c>
      <c r="D247" s="36">
        <v>0</v>
      </c>
      <c r="E247" s="2">
        <v>3.5531000000000001</v>
      </c>
      <c r="F247" s="2">
        <f t="shared" si="45"/>
        <v>0.71220000000000006</v>
      </c>
      <c r="G247" s="2">
        <v>5.3371199999999996</v>
      </c>
      <c r="H247" s="2">
        <f t="shared" si="46"/>
        <v>3.79</v>
      </c>
      <c r="I247" s="2">
        <f t="shared" si="47"/>
        <v>3.8483999999999998</v>
      </c>
      <c r="J247" s="2">
        <f t="shared" si="48"/>
        <v>3.7434099999999999</v>
      </c>
      <c r="K247" s="2">
        <v>3.5178699999999998</v>
      </c>
      <c r="L247" s="2">
        <f t="shared" si="49"/>
        <v>3.6531899999999999</v>
      </c>
      <c r="M247" s="63">
        <f t="shared" si="50"/>
        <v>0.9726020272693181</v>
      </c>
      <c r="N247" s="70">
        <f t="shared" si="52"/>
        <v>0.97</v>
      </c>
      <c r="O247" s="64">
        <v>29.03</v>
      </c>
      <c r="P247" s="65">
        <f t="shared" si="42"/>
        <v>29.03</v>
      </c>
      <c r="Q247" s="25"/>
      <c r="R247"/>
      <c r="S247" s="64">
        <v>32.07</v>
      </c>
      <c r="T247" s="64">
        <v>31.53</v>
      </c>
      <c r="U247" s="63">
        <f t="shared" si="53"/>
        <v>-1.6838166510757691E-2</v>
      </c>
      <c r="V247" s="2" t="str">
        <f t="shared" si="54"/>
        <v>N</v>
      </c>
      <c r="W247" s="63">
        <f t="shared" si="43"/>
        <v>-7.9289565493181099E-2</v>
      </c>
      <c r="X247" s="2" t="str">
        <f t="shared" si="55"/>
        <v>Y</v>
      </c>
      <c r="Y247" s="2" t="str">
        <f t="shared" si="51"/>
        <v>N</v>
      </c>
      <c r="Z247" s="65">
        <f t="shared" si="44"/>
        <v>29.96</v>
      </c>
      <c r="AB247" s="59"/>
      <c r="AD247" s="59"/>
    </row>
    <row r="248" spans="1:30" s="58" customFormat="1" x14ac:dyDescent="0.25">
      <c r="A248" s="39" t="s">
        <v>277</v>
      </c>
      <c r="B248" s="40">
        <v>6000293</v>
      </c>
      <c r="C248" s="40">
        <v>145039</v>
      </c>
      <c r="D248" s="40">
        <v>0</v>
      </c>
      <c r="E248" s="73">
        <v>3.5794299999999999</v>
      </c>
      <c r="F248" s="73">
        <f t="shared" si="45"/>
        <v>0.71220000000000006</v>
      </c>
      <c r="G248" s="73">
        <v>4.3307099999999998</v>
      </c>
      <c r="H248" s="73">
        <f t="shared" si="46"/>
        <v>3.79</v>
      </c>
      <c r="I248" s="73">
        <f t="shared" si="47"/>
        <v>3.8483999999999998</v>
      </c>
      <c r="J248" s="73">
        <f t="shared" si="48"/>
        <v>3.0375299999999998</v>
      </c>
      <c r="K248" s="73">
        <v>3.2494399999999999</v>
      </c>
      <c r="L248" s="73">
        <f t="shared" si="49"/>
        <v>3.0375299999999998</v>
      </c>
      <c r="M248" s="66">
        <f t="shared" si="50"/>
        <v>1.1784015301906483</v>
      </c>
      <c r="N248" s="74">
        <f t="shared" si="52"/>
        <v>1.17</v>
      </c>
      <c r="O248" s="67">
        <v>37.49</v>
      </c>
      <c r="P248" s="68">
        <f t="shared" si="42"/>
        <v>37.49</v>
      </c>
      <c r="Q248" s="25"/>
      <c r="R248"/>
      <c r="S248" s="67">
        <v>27.72</v>
      </c>
      <c r="T248" s="67">
        <v>35.35</v>
      </c>
      <c r="U248" s="66">
        <f t="shared" si="53"/>
        <v>0.27525252525252536</v>
      </c>
      <c r="V248" s="73" t="str">
        <f t="shared" si="54"/>
        <v>N</v>
      </c>
      <c r="W248" s="66">
        <f t="shared" si="43"/>
        <v>6.0537482319660552E-2</v>
      </c>
      <c r="X248" s="73" t="str">
        <f t="shared" si="55"/>
        <v>N</v>
      </c>
      <c r="Y248" s="73" t="str">
        <f t="shared" si="51"/>
        <v>N</v>
      </c>
      <c r="Z248" s="68">
        <f t="shared" si="44"/>
        <v>33.589999999999996</v>
      </c>
      <c r="AB248" s="59"/>
      <c r="AD248" s="59"/>
    </row>
    <row r="249" spans="1:30" s="58" customFormat="1" x14ac:dyDescent="0.25">
      <c r="A249" s="37" t="s">
        <v>278</v>
      </c>
      <c r="B249" s="38">
        <v>6007793</v>
      </c>
      <c r="C249" s="38">
        <v>145237</v>
      </c>
      <c r="D249" s="38">
        <v>0</v>
      </c>
      <c r="E249" s="71">
        <f>G249*0.9</f>
        <v>4.1561729999999999</v>
      </c>
      <c r="F249" s="71">
        <f t="shared" si="45"/>
        <v>0.71220000000000006</v>
      </c>
      <c r="G249" s="71">
        <v>4.6179699999999997</v>
      </c>
      <c r="H249" s="71">
        <f t="shared" si="46"/>
        <v>3.79</v>
      </c>
      <c r="I249" s="71">
        <f t="shared" si="47"/>
        <v>3.8483999999999998</v>
      </c>
      <c r="J249" s="71">
        <f t="shared" si="48"/>
        <v>3.2390099999999999</v>
      </c>
      <c r="K249" s="71">
        <v>3.4540799999999998</v>
      </c>
      <c r="L249" s="71">
        <f t="shared" si="49"/>
        <v>3.2390099999999999</v>
      </c>
      <c r="M249" s="60">
        <f t="shared" si="50"/>
        <v>1.283161521576037</v>
      </c>
      <c r="N249" s="72">
        <f t="shared" si="52"/>
        <v>1.28</v>
      </c>
      <c r="O249" s="61">
        <v>38.68</v>
      </c>
      <c r="P249" s="62">
        <f t="shared" si="42"/>
        <v>38.68</v>
      </c>
      <c r="Q249" s="25"/>
      <c r="R249"/>
      <c r="S249" s="61">
        <v>37.340000000000003</v>
      </c>
      <c r="T249" s="61">
        <v>0</v>
      </c>
      <c r="U249" s="60">
        <f t="shared" si="53"/>
        <v>-1</v>
      </c>
      <c r="V249" s="71" t="str">
        <f t="shared" si="54"/>
        <v>Y</v>
      </c>
      <c r="W249" s="60">
        <f t="shared" si="43"/>
        <v>0</v>
      </c>
      <c r="X249" s="71" t="str">
        <f t="shared" si="55"/>
        <v>N</v>
      </c>
      <c r="Y249" s="71" t="str">
        <f t="shared" si="51"/>
        <v>N</v>
      </c>
      <c r="Z249" s="62">
        <f t="shared" si="44"/>
        <v>0</v>
      </c>
      <c r="AB249" s="59"/>
      <c r="AD249" s="59"/>
    </row>
    <row r="250" spans="1:30" s="58" customFormat="1" x14ac:dyDescent="0.25">
      <c r="A250" s="34" t="s">
        <v>279</v>
      </c>
      <c r="B250" s="36">
        <v>6008056</v>
      </c>
      <c r="C250" s="36">
        <v>145524</v>
      </c>
      <c r="D250" s="36">
        <v>0</v>
      </c>
      <c r="E250" s="2">
        <v>4.0686400000000003</v>
      </c>
      <c r="F250" s="2">
        <f t="shared" si="45"/>
        <v>0.71220000000000006</v>
      </c>
      <c r="G250" s="2">
        <v>4.73773</v>
      </c>
      <c r="H250" s="2">
        <f t="shared" si="46"/>
        <v>3.79</v>
      </c>
      <c r="I250" s="2">
        <f t="shared" si="47"/>
        <v>3.8483999999999998</v>
      </c>
      <c r="J250" s="2">
        <f t="shared" si="48"/>
        <v>3.32301</v>
      </c>
      <c r="K250" s="2">
        <v>3.5672799999999998</v>
      </c>
      <c r="L250" s="2">
        <f t="shared" si="49"/>
        <v>3.32301</v>
      </c>
      <c r="M250" s="63">
        <f t="shared" si="50"/>
        <v>1.224383916990921</v>
      </c>
      <c r="N250" s="70">
        <f t="shared" si="52"/>
        <v>1.22</v>
      </c>
      <c r="O250" s="64">
        <v>38.229999999999997</v>
      </c>
      <c r="P250" s="65">
        <f t="shared" si="42"/>
        <v>38.229999999999997</v>
      </c>
      <c r="Q250" s="25"/>
      <c r="R250"/>
      <c r="S250" s="64">
        <v>27.72</v>
      </c>
      <c r="T250" s="64">
        <v>35.89</v>
      </c>
      <c r="U250" s="63">
        <f t="shared" si="53"/>
        <v>0.29473304473304479</v>
      </c>
      <c r="V250" s="2" t="str">
        <f t="shared" si="54"/>
        <v>N</v>
      </c>
      <c r="W250" s="63">
        <f t="shared" si="43"/>
        <v>6.5199219838394995E-2</v>
      </c>
      <c r="X250" s="2" t="str">
        <f t="shared" si="55"/>
        <v>N</v>
      </c>
      <c r="Y250" s="2" t="str">
        <f t="shared" si="51"/>
        <v>N</v>
      </c>
      <c r="Z250" s="65">
        <f t="shared" si="44"/>
        <v>34.1</v>
      </c>
      <c r="AB250" s="59"/>
      <c r="AD250" s="59"/>
    </row>
    <row r="251" spans="1:30" s="58" customFormat="1" x14ac:dyDescent="0.25">
      <c r="A251" s="34" t="s">
        <v>280</v>
      </c>
      <c r="B251" s="36">
        <v>6008130</v>
      </c>
      <c r="C251" s="36">
        <v>145950</v>
      </c>
      <c r="D251" s="36">
        <v>0</v>
      </c>
      <c r="E251" s="2">
        <v>3.56263</v>
      </c>
      <c r="F251" s="2">
        <f t="shared" si="45"/>
        <v>0.71220000000000006</v>
      </c>
      <c r="G251" s="2">
        <v>4.5107699999999999</v>
      </c>
      <c r="H251" s="2">
        <f t="shared" si="46"/>
        <v>3.79</v>
      </c>
      <c r="I251" s="2">
        <f t="shared" si="47"/>
        <v>3.8483999999999998</v>
      </c>
      <c r="J251" s="2">
        <f t="shared" si="48"/>
        <v>3.1638199999999999</v>
      </c>
      <c r="K251" s="2">
        <v>3.10527</v>
      </c>
      <c r="L251" s="2">
        <f t="shared" si="49"/>
        <v>3.1404000000000001</v>
      </c>
      <c r="M251" s="63">
        <f t="shared" si="50"/>
        <v>1.1344510253470894</v>
      </c>
      <c r="N251" s="70">
        <f t="shared" si="52"/>
        <v>1.1299999999999999</v>
      </c>
      <c r="O251" s="64">
        <v>36.89</v>
      </c>
      <c r="P251" s="65">
        <f t="shared" si="42"/>
        <v>36.89</v>
      </c>
      <c r="Q251" s="25"/>
      <c r="R251"/>
      <c r="S251" s="64">
        <v>37.04</v>
      </c>
      <c r="T251" s="64">
        <v>0</v>
      </c>
      <c r="U251" s="63">
        <f t="shared" si="53"/>
        <v>-1</v>
      </c>
      <c r="V251" s="2" t="str">
        <f t="shared" si="54"/>
        <v>Y</v>
      </c>
      <c r="W251" s="63">
        <f t="shared" si="43"/>
        <v>0</v>
      </c>
      <c r="X251" s="2" t="str">
        <f t="shared" si="55"/>
        <v>N</v>
      </c>
      <c r="Y251" s="2" t="str">
        <f t="shared" si="51"/>
        <v>N</v>
      </c>
      <c r="Z251" s="65">
        <f t="shared" si="44"/>
        <v>0</v>
      </c>
      <c r="AB251" s="59"/>
      <c r="AD251" s="59"/>
    </row>
    <row r="252" spans="1:30" s="58" customFormat="1" x14ac:dyDescent="0.25">
      <c r="A252" s="34" t="s">
        <v>281</v>
      </c>
      <c r="B252" s="36">
        <v>6003552</v>
      </c>
      <c r="C252" s="36">
        <v>145979</v>
      </c>
      <c r="D252" s="36">
        <v>0</v>
      </c>
      <c r="E252" s="2">
        <v>4.6528600000000004</v>
      </c>
      <c r="F252" s="2">
        <f t="shared" si="45"/>
        <v>0.71220000000000006</v>
      </c>
      <c r="G252" s="2">
        <v>3.5246900000000001</v>
      </c>
      <c r="H252" s="2">
        <f t="shared" si="46"/>
        <v>3.79</v>
      </c>
      <c r="I252" s="2">
        <f t="shared" si="47"/>
        <v>3.8483999999999998</v>
      </c>
      <c r="J252" s="2">
        <f t="shared" si="48"/>
        <v>2.4721899999999999</v>
      </c>
      <c r="K252" s="2">
        <v>2.6665800000000002</v>
      </c>
      <c r="L252" s="2">
        <f t="shared" si="49"/>
        <v>2.4721899999999999</v>
      </c>
      <c r="M252" s="63">
        <f t="shared" si="50"/>
        <v>1.8820802608213774</v>
      </c>
      <c r="N252" s="70">
        <f t="shared" si="52"/>
        <v>1.88</v>
      </c>
      <c r="O252" s="64">
        <v>38.68</v>
      </c>
      <c r="P252" s="65">
        <f t="shared" si="42"/>
        <v>38.68</v>
      </c>
      <c r="Q252" s="25"/>
      <c r="R252"/>
      <c r="S252" s="64">
        <v>38.68</v>
      </c>
      <c r="T252" s="64">
        <v>38.68</v>
      </c>
      <c r="U252" s="63">
        <f t="shared" si="53"/>
        <v>0</v>
      </c>
      <c r="V252" s="2" t="str">
        <f t="shared" si="54"/>
        <v>N</v>
      </c>
      <c r="W252" s="63">
        <f t="shared" si="43"/>
        <v>0</v>
      </c>
      <c r="X252" s="2" t="str">
        <f t="shared" si="55"/>
        <v>N</v>
      </c>
      <c r="Y252" s="2" t="str">
        <f t="shared" si="51"/>
        <v>N</v>
      </c>
      <c r="Z252" s="65">
        <f t="shared" si="44"/>
        <v>36.75</v>
      </c>
      <c r="AB252" s="59"/>
      <c r="AD252" s="59"/>
    </row>
    <row r="253" spans="1:30" s="58" customFormat="1" x14ac:dyDescent="0.25">
      <c r="A253" s="39" t="s">
        <v>282</v>
      </c>
      <c r="B253" s="40">
        <v>6003578</v>
      </c>
      <c r="C253" s="40">
        <v>145347</v>
      </c>
      <c r="D253" s="40">
        <v>0</v>
      </c>
      <c r="E253" s="73">
        <v>3.0583300000000002</v>
      </c>
      <c r="F253" s="73">
        <f t="shared" si="45"/>
        <v>0.71220000000000006</v>
      </c>
      <c r="G253" s="73">
        <v>5.3536599999999996</v>
      </c>
      <c r="H253" s="73">
        <f t="shared" si="46"/>
        <v>3.79</v>
      </c>
      <c r="I253" s="73">
        <f t="shared" si="47"/>
        <v>3.8483999999999998</v>
      </c>
      <c r="J253" s="73">
        <f t="shared" si="48"/>
        <v>3.75502</v>
      </c>
      <c r="K253" s="73">
        <v>3.2592300000000001</v>
      </c>
      <c r="L253" s="73">
        <f t="shared" si="49"/>
        <v>3.5567000000000002</v>
      </c>
      <c r="M253" s="66">
        <f t="shared" si="50"/>
        <v>0.85987853909522871</v>
      </c>
      <c r="N253" s="74">
        <f t="shared" si="52"/>
        <v>0.85</v>
      </c>
      <c r="O253" s="67">
        <v>20.37</v>
      </c>
      <c r="P253" s="68">
        <f t="shared" si="42"/>
        <v>22.290000000000003</v>
      </c>
      <c r="Q253" s="25"/>
      <c r="R253"/>
      <c r="S253" s="67">
        <v>32.619999999999997</v>
      </c>
      <c r="T253" s="67">
        <v>23.46</v>
      </c>
      <c r="U253" s="66">
        <f t="shared" si="53"/>
        <v>-0.28080931943592879</v>
      </c>
      <c r="V253" s="73" t="str">
        <f t="shared" si="54"/>
        <v>Y</v>
      </c>
      <c r="W253" s="66">
        <f t="shared" si="43"/>
        <v>-0.13171355498721227</v>
      </c>
      <c r="X253" s="73" t="str">
        <f t="shared" si="55"/>
        <v>Y</v>
      </c>
      <c r="Y253" s="73" t="str">
        <f t="shared" si="51"/>
        <v>Y</v>
      </c>
      <c r="Z253" s="68">
        <f t="shared" si="44"/>
        <v>22.290000000000003</v>
      </c>
      <c r="AB253" s="59"/>
      <c r="AD253" s="59"/>
    </row>
    <row r="254" spans="1:30" s="58" customFormat="1" x14ac:dyDescent="0.25">
      <c r="A254" s="37" t="s">
        <v>283</v>
      </c>
      <c r="B254" s="38">
        <v>6003610</v>
      </c>
      <c r="C254" s="38">
        <v>145268</v>
      </c>
      <c r="D254" s="38">
        <v>0</v>
      </c>
      <c r="E254" s="71">
        <v>3.6847699999999999</v>
      </c>
      <c r="F254" s="71">
        <f t="shared" si="45"/>
        <v>0.71220000000000006</v>
      </c>
      <c r="G254" s="71">
        <v>4.8571099999999996</v>
      </c>
      <c r="H254" s="71">
        <f t="shared" si="46"/>
        <v>3.79</v>
      </c>
      <c r="I254" s="71">
        <f t="shared" si="47"/>
        <v>3.8483999999999998</v>
      </c>
      <c r="J254" s="71">
        <f t="shared" si="48"/>
        <v>3.4067400000000001</v>
      </c>
      <c r="K254" s="71">
        <v>3.5902699999999999</v>
      </c>
      <c r="L254" s="71">
        <f t="shared" si="49"/>
        <v>3.4067400000000001</v>
      </c>
      <c r="M254" s="60">
        <f t="shared" si="50"/>
        <v>1.0816117461267956</v>
      </c>
      <c r="N254" s="72">
        <f t="shared" si="52"/>
        <v>1.08</v>
      </c>
      <c r="O254" s="61">
        <v>35.35</v>
      </c>
      <c r="P254" s="62">
        <f t="shared" si="42"/>
        <v>35.35</v>
      </c>
      <c r="Q254" s="25"/>
      <c r="R254"/>
      <c r="S254" s="61">
        <v>31.53</v>
      </c>
      <c r="T254" s="61">
        <v>32.07</v>
      </c>
      <c r="U254" s="60">
        <f t="shared" si="53"/>
        <v>1.7126546146527089E-2</v>
      </c>
      <c r="V254" s="71" t="str">
        <f t="shared" si="54"/>
        <v>N</v>
      </c>
      <c r="W254" s="60">
        <f t="shared" si="43"/>
        <v>0.10227627065793581</v>
      </c>
      <c r="X254" s="71" t="str">
        <f t="shared" si="55"/>
        <v>N</v>
      </c>
      <c r="Y254" s="71" t="str">
        <f t="shared" si="51"/>
        <v>N</v>
      </c>
      <c r="Z254" s="62">
        <f t="shared" si="44"/>
        <v>30.470000000000002</v>
      </c>
      <c r="AB254" s="59"/>
      <c r="AD254" s="59"/>
    </row>
    <row r="255" spans="1:30" s="58" customFormat="1" x14ac:dyDescent="0.25">
      <c r="A255" s="34" t="s">
        <v>284</v>
      </c>
      <c r="B255" s="36">
        <v>6003636</v>
      </c>
      <c r="C255" s="36">
        <v>146111</v>
      </c>
      <c r="D255" s="36">
        <v>0</v>
      </c>
      <c r="E255" s="2">
        <v>3.1151599999999999</v>
      </c>
      <c r="F255" s="2">
        <f t="shared" si="45"/>
        <v>0.71220000000000006</v>
      </c>
      <c r="G255" s="2">
        <v>3.5429300000000001</v>
      </c>
      <c r="H255" s="2">
        <f t="shared" si="46"/>
        <v>3.79</v>
      </c>
      <c r="I255" s="2">
        <f t="shared" si="47"/>
        <v>3.8483999999999998</v>
      </c>
      <c r="J255" s="2">
        <f t="shared" si="48"/>
        <v>2.4849800000000002</v>
      </c>
      <c r="K255" s="2">
        <v>3.0032299999999998</v>
      </c>
      <c r="L255" s="2">
        <f t="shared" si="49"/>
        <v>2.4849800000000002</v>
      </c>
      <c r="M255" s="63">
        <f t="shared" si="50"/>
        <v>1.2535956023790935</v>
      </c>
      <c r="N255" s="70">
        <f t="shared" si="52"/>
        <v>1.25</v>
      </c>
      <c r="O255" s="64">
        <v>38.68</v>
      </c>
      <c r="P255" s="65">
        <f t="shared" si="42"/>
        <v>38.68</v>
      </c>
      <c r="Q255" s="25"/>
      <c r="R255"/>
      <c r="S255" s="64">
        <v>37.630000000000003</v>
      </c>
      <c r="T255" s="64">
        <v>38.68</v>
      </c>
      <c r="U255" s="63">
        <f t="shared" si="53"/>
        <v>2.7903268668615391E-2</v>
      </c>
      <c r="V255" s="2" t="str">
        <f t="shared" si="54"/>
        <v>N</v>
      </c>
      <c r="W255" s="63">
        <f t="shared" si="43"/>
        <v>0</v>
      </c>
      <c r="X255" s="2" t="str">
        <f t="shared" si="55"/>
        <v>N</v>
      </c>
      <c r="Y255" s="2" t="str">
        <f t="shared" si="51"/>
        <v>N</v>
      </c>
      <c r="Z255" s="65">
        <f t="shared" si="44"/>
        <v>36.75</v>
      </c>
      <c r="AB255" s="59"/>
      <c r="AD255" s="59"/>
    </row>
    <row r="256" spans="1:30" s="58" customFormat="1" x14ac:dyDescent="0.25">
      <c r="A256" s="34" t="s">
        <v>285</v>
      </c>
      <c r="B256" s="36">
        <v>6003685</v>
      </c>
      <c r="C256" s="36">
        <v>145773</v>
      </c>
      <c r="D256" s="36">
        <v>0</v>
      </c>
      <c r="E256" s="2">
        <v>4.8429200000000003</v>
      </c>
      <c r="F256" s="2">
        <f t="shared" si="45"/>
        <v>0.71220000000000006</v>
      </c>
      <c r="G256" s="2">
        <v>3.5346099999999998</v>
      </c>
      <c r="H256" s="2">
        <f t="shared" si="46"/>
        <v>3.79</v>
      </c>
      <c r="I256" s="2">
        <f t="shared" si="47"/>
        <v>3.8483999999999998</v>
      </c>
      <c r="J256" s="2">
        <f t="shared" si="48"/>
        <v>2.4791500000000002</v>
      </c>
      <c r="K256" s="2">
        <v>3.0697700000000001</v>
      </c>
      <c r="L256" s="2">
        <f t="shared" si="49"/>
        <v>2.4791500000000002</v>
      </c>
      <c r="M256" s="63">
        <f t="shared" si="50"/>
        <v>1.9534598551923037</v>
      </c>
      <c r="N256" s="70">
        <f t="shared" si="52"/>
        <v>1.95</v>
      </c>
      <c r="O256" s="64">
        <v>38.68</v>
      </c>
      <c r="P256" s="65">
        <f t="shared" si="42"/>
        <v>38.68</v>
      </c>
      <c r="Q256" s="25"/>
      <c r="R256"/>
      <c r="S256" s="64">
        <v>38.68</v>
      </c>
      <c r="T256" s="64">
        <v>38.68</v>
      </c>
      <c r="U256" s="63">
        <f t="shared" si="53"/>
        <v>0</v>
      </c>
      <c r="V256" s="2" t="str">
        <f t="shared" si="54"/>
        <v>N</v>
      </c>
      <c r="W256" s="63">
        <f t="shared" si="43"/>
        <v>0</v>
      </c>
      <c r="X256" s="2" t="str">
        <f t="shared" si="55"/>
        <v>N</v>
      </c>
      <c r="Y256" s="2" t="str">
        <f t="shared" si="51"/>
        <v>N</v>
      </c>
      <c r="Z256" s="65">
        <f t="shared" si="44"/>
        <v>36.75</v>
      </c>
      <c r="AB256" s="59"/>
      <c r="AD256" s="59"/>
    </row>
    <row r="257" spans="1:30" s="58" customFormat="1" x14ac:dyDescent="0.25">
      <c r="A257" s="34" t="s">
        <v>286</v>
      </c>
      <c r="B257" s="36">
        <v>6005573</v>
      </c>
      <c r="C257" s="36">
        <v>145930</v>
      </c>
      <c r="D257" s="36">
        <v>0</v>
      </c>
      <c r="E257" s="2">
        <v>2.93045</v>
      </c>
      <c r="F257" s="2">
        <f t="shared" si="45"/>
        <v>0.71220000000000006</v>
      </c>
      <c r="G257" s="2">
        <v>5.2057099999999998</v>
      </c>
      <c r="H257" s="2">
        <f t="shared" si="46"/>
        <v>3.79</v>
      </c>
      <c r="I257" s="2">
        <f t="shared" si="47"/>
        <v>3.8483999999999998</v>
      </c>
      <c r="J257" s="2">
        <f t="shared" si="48"/>
        <v>3.65124</v>
      </c>
      <c r="K257" s="2">
        <v>3.2248199999999998</v>
      </c>
      <c r="L257" s="2">
        <f t="shared" si="49"/>
        <v>3.4806699999999999</v>
      </c>
      <c r="M257" s="63">
        <f t="shared" si="50"/>
        <v>0.84192123930162877</v>
      </c>
      <c r="N257" s="70">
        <f t="shared" si="52"/>
        <v>0.84</v>
      </c>
      <c r="O257" s="64">
        <v>19.600000000000001</v>
      </c>
      <c r="P257" s="65">
        <f t="shared" si="42"/>
        <v>19.600000000000001</v>
      </c>
      <c r="Q257" s="25"/>
      <c r="R257"/>
      <c r="S257" s="64">
        <v>27.07</v>
      </c>
      <c r="T257" s="64">
        <v>27.07</v>
      </c>
      <c r="U257" s="63">
        <f t="shared" si="53"/>
        <v>0</v>
      </c>
      <c r="V257" s="2" t="str">
        <f t="shared" si="54"/>
        <v>N</v>
      </c>
      <c r="W257" s="63">
        <f t="shared" si="43"/>
        <v>-0.27595123753232353</v>
      </c>
      <c r="X257" s="2" t="str">
        <f t="shared" si="55"/>
        <v>Y</v>
      </c>
      <c r="Y257" s="2" t="str">
        <f t="shared" si="51"/>
        <v>N</v>
      </c>
      <c r="Z257" s="65">
        <f t="shared" si="44"/>
        <v>25.720000000000002</v>
      </c>
      <c r="AB257" s="59"/>
      <c r="AD257" s="59"/>
    </row>
    <row r="258" spans="1:30" s="58" customFormat="1" x14ac:dyDescent="0.25">
      <c r="A258" s="39" t="s">
        <v>287</v>
      </c>
      <c r="B258" s="40">
        <v>6003727</v>
      </c>
      <c r="C258" s="40">
        <v>145526</v>
      </c>
      <c r="D258" s="40">
        <v>0</v>
      </c>
      <c r="E258" s="73">
        <v>5.8432300000000001</v>
      </c>
      <c r="F258" s="73">
        <f t="shared" si="45"/>
        <v>0.71220000000000006</v>
      </c>
      <c r="G258" s="73">
        <v>3.8990499999999999</v>
      </c>
      <c r="H258" s="73">
        <f t="shared" si="46"/>
        <v>3.79</v>
      </c>
      <c r="I258" s="73">
        <f t="shared" si="47"/>
        <v>3.8483999999999998</v>
      </c>
      <c r="J258" s="73">
        <f t="shared" si="48"/>
        <v>2.7347600000000001</v>
      </c>
      <c r="K258" s="73">
        <v>3.21136</v>
      </c>
      <c r="L258" s="73">
        <f t="shared" si="49"/>
        <v>2.7347600000000001</v>
      </c>
      <c r="M258" s="66">
        <f t="shared" si="50"/>
        <v>2.1366518451344909</v>
      </c>
      <c r="N258" s="74">
        <f t="shared" si="52"/>
        <v>2.13</v>
      </c>
      <c r="O258" s="67">
        <v>38.68</v>
      </c>
      <c r="P258" s="68">
        <f t="shared" si="42"/>
        <v>38.68</v>
      </c>
      <c r="Q258" s="25"/>
      <c r="R258"/>
      <c r="S258" s="67">
        <v>38.68</v>
      </c>
      <c r="T258" s="67">
        <v>38.68</v>
      </c>
      <c r="U258" s="66">
        <f t="shared" si="53"/>
        <v>0</v>
      </c>
      <c r="V258" s="73" t="str">
        <f t="shared" si="54"/>
        <v>N</v>
      </c>
      <c r="W258" s="66">
        <f t="shared" si="43"/>
        <v>0</v>
      </c>
      <c r="X258" s="73" t="str">
        <f t="shared" si="55"/>
        <v>N</v>
      </c>
      <c r="Y258" s="73" t="str">
        <f t="shared" si="51"/>
        <v>N</v>
      </c>
      <c r="Z258" s="68">
        <f t="shared" si="44"/>
        <v>36.75</v>
      </c>
      <c r="AB258" s="59"/>
      <c r="AD258" s="59"/>
    </row>
    <row r="259" spans="1:30" s="58" customFormat="1" x14ac:dyDescent="0.25">
      <c r="A259" s="37" t="s">
        <v>288</v>
      </c>
      <c r="B259" s="38">
        <v>6060524</v>
      </c>
      <c r="C259" s="38">
        <v>145572</v>
      </c>
      <c r="D259" s="38">
        <v>0</v>
      </c>
      <c r="E259" s="71">
        <v>5.7505800000000002</v>
      </c>
      <c r="F259" s="71">
        <f t="shared" si="45"/>
        <v>0.71220000000000006</v>
      </c>
      <c r="G259" s="71">
        <v>3.7254900000000002</v>
      </c>
      <c r="H259" s="71">
        <f t="shared" si="46"/>
        <v>3.79</v>
      </c>
      <c r="I259" s="71">
        <f t="shared" si="47"/>
        <v>3.8483999999999998</v>
      </c>
      <c r="J259" s="71">
        <f t="shared" si="48"/>
        <v>2.6130300000000002</v>
      </c>
      <c r="K259" s="71">
        <v>2.9083100000000002</v>
      </c>
      <c r="L259" s="71">
        <f t="shared" si="49"/>
        <v>2.6130300000000002</v>
      </c>
      <c r="M259" s="60">
        <f t="shared" si="50"/>
        <v>2.2007324829795296</v>
      </c>
      <c r="N259" s="72">
        <f t="shared" si="52"/>
        <v>2.2000000000000002</v>
      </c>
      <c r="O259" s="61">
        <v>38.68</v>
      </c>
      <c r="P259" s="62">
        <f t="shared" si="42"/>
        <v>38.68</v>
      </c>
      <c r="Q259" s="25"/>
      <c r="R259"/>
      <c r="S259" s="61">
        <v>38.68</v>
      </c>
      <c r="T259" s="61">
        <v>38.68</v>
      </c>
      <c r="U259" s="60">
        <f t="shared" si="53"/>
        <v>0</v>
      </c>
      <c r="V259" s="71" t="str">
        <f t="shared" si="54"/>
        <v>N</v>
      </c>
      <c r="W259" s="60">
        <f t="shared" si="43"/>
        <v>0</v>
      </c>
      <c r="X259" s="71" t="str">
        <f t="shared" si="55"/>
        <v>N</v>
      </c>
      <c r="Y259" s="71" t="str">
        <f t="shared" si="51"/>
        <v>N</v>
      </c>
      <c r="Z259" s="62">
        <f t="shared" si="44"/>
        <v>36.75</v>
      </c>
      <c r="AB259" s="59"/>
      <c r="AD259" s="59"/>
    </row>
    <row r="260" spans="1:30" s="58" customFormat="1" x14ac:dyDescent="0.25">
      <c r="A260" s="34" t="s">
        <v>289</v>
      </c>
      <c r="B260" s="36">
        <v>6001986</v>
      </c>
      <c r="C260" s="36">
        <v>146075</v>
      </c>
      <c r="D260" s="36">
        <v>0</v>
      </c>
      <c r="E260" s="2">
        <v>2.6749200000000002</v>
      </c>
      <c r="F260" s="2">
        <f t="shared" si="45"/>
        <v>0.71220000000000006</v>
      </c>
      <c r="G260" s="2">
        <v>3.06053</v>
      </c>
      <c r="H260" s="2">
        <f t="shared" si="46"/>
        <v>3.79</v>
      </c>
      <c r="I260" s="2">
        <f t="shared" si="47"/>
        <v>3.8483999999999998</v>
      </c>
      <c r="J260" s="2">
        <f t="shared" si="48"/>
        <v>2.14663</v>
      </c>
      <c r="K260" s="2">
        <v>3.1463800000000002</v>
      </c>
      <c r="L260" s="2">
        <f t="shared" si="49"/>
        <v>2.14663</v>
      </c>
      <c r="M260" s="63">
        <f t="shared" si="50"/>
        <v>1.2461020296930538</v>
      </c>
      <c r="N260" s="70">
        <f t="shared" si="52"/>
        <v>1.24</v>
      </c>
      <c r="O260" s="64">
        <v>38.53</v>
      </c>
      <c r="P260" s="65">
        <f t="shared" si="42"/>
        <v>38.53</v>
      </c>
      <c r="Q260" s="25"/>
      <c r="R260"/>
      <c r="S260" s="64">
        <v>37.93</v>
      </c>
      <c r="T260" s="64">
        <v>38.68</v>
      </c>
      <c r="U260" s="63">
        <f t="shared" si="53"/>
        <v>1.9773266543633008E-2</v>
      </c>
      <c r="V260" s="2" t="str">
        <f t="shared" si="54"/>
        <v>N</v>
      </c>
      <c r="W260" s="63">
        <f t="shared" si="43"/>
        <v>-3.8779731127197149E-3</v>
      </c>
      <c r="X260" s="2" t="str">
        <f t="shared" si="55"/>
        <v>N</v>
      </c>
      <c r="Y260" s="2" t="str">
        <f t="shared" si="51"/>
        <v>N</v>
      </c>
      <c r="Z260" s="65">
        <f t="shared" si="44"/>
        <v>36.75</v>
      </c>
      <c r="AB260" s="59"/>
      <c r="AD260" s="59"/>
    </row>
    <row r="261" spans="1:30" s="58" customFormat="1" x14ac:dyDescent="0.25">
      <c r="A261" s="34" t="s">
        <v>290</v>
      </c>
      <c r="B261" s="36">
        <v>6015499</v>
      </c>
      <c r="C261" s="36">
        <v>146031</v>
      </c>
      <c r="D261" s="36">
        <v>0</v>
      </c>
      <c r="E261" s="2">
        <v>3.7522700000000002</v>
      </c>
      <c r="F261" s="2">
        <f t="shared" si="45"/>
        <v>0.71220000000000006</v>
      </c>
      <c r="G261" s="2">
        <v>4.1611599999999997</v>
      </c>
      <c r="H261" s="2">
        <f t="shared" si="46"/>
        <v>3.79</v>
      </c>
      <c r="I261" s="2">
        <f t="shared" si="47"/>
        <v>3.8483999999999998</v>
      </c>
      <c r="J261" s="2">
        <f t="shared" si="48"/>
        <v>2.9186100000000001</v>
      </c>
      <c r="K261" s="2">
        <v>3.3155800000000002</v>
      </c>
      <c r="L261" s="2">
        <f t="shared" si="49"/>
        <v>2.9186100000000001</v>
      </c>
      <c r="M261" s="63">
        <f t="shared" si="50"/>
        <v>1.2856359705476237</v>
      </c>
      <c r="N261" s="70">
        <f t="shared" si="52"/>
        <v>1.28</v>
      </c>
      <c r="O261" s="64">
        <v>38.68</v>
      </c>
      <c r="P261" s="65">
        <f t="shared" si="42"/>
        <v>38.68</v>
      </c>
      <c r="Q261" s="25"/>
      <c r="R261"/>
      <c r="S261" s="64">
        <v>35.89</v>
      </c>
      <c r="T261" s="64">
        <v>38.229999999999997</v>
      </c>
      <c r="U261" s="63">
        <f t="shared" si="53"/>
        <v>6.5199219838394995E-2</v>
      </c>
      <c r="V261" s="2" t="str">
        <f t="shared" si="54"/>
        <v>N</v>
      </c>
      <c r="W261" s="63">
        <f t="shared" si="43"/>
        <v>1.1770860580695864E-2</v>
      </c>
      <c r="X261" s="2" t="str">
        <f t="shared" si="55"/>
        <v>N</v>
      </c>
      <c r="Y261" s="2" t="str">
        <f t="shared" si="51"/>
        <v>N</v>
      </c>
      <c r="Z261" s="65">
        <f t="shared" si="44"/>
        <v>36.32</v>
      </c>
      <c r="AB261" s="59"/>
      <c r="AD261" s="59"/>
    </row>
    <row r="262" spans="1:30" s="58" customFormat="1" x14ac:dyDescent="0.25">
      <c r="A262" s="34" t="s">
        <v>291</v>
      </c>
      <c r="B262" s="36">
        <v>6016570</v>
      </c>
      <c r="C262" s="36">
        <v>146166</v>
      </c>
      <c r="D262" s="36">
        <v>0</v>
      </c>
      <c r="E262" s="2">
        <v>4.6781300000000003</v>
      </c>
      <c r="F262" s="2">
        <f t="shared" si="45"/>
        <v>0.71220000000000006</v>
      </c>
      <c r="G262" s="2">
        <v>4.1226399999999996</v>
      </c>
      <c r="H262" s="2">
        <f t="shared" si="46"/>
        <v>3.79</v>
      </c>
      <c r="I262" s="2">
        <f t="shared" si="47"/>
        <v>3.8483999999999998</v>
      </c>
      <c r="J262" s="2">
        <f t="shared" si="48"/>
        <v>2.8915899999999999</v>
      </c>
      <c r="K262" s="2">
        <v>3.39994</v>
      </c>
      <c r="L262" s="2">
        <f t="shared" si="49"/>
        <v>2.8915899999999999</v>
      </c>
      <c r="M262" s="63">
        <f t="shared" si="50"/>
        <v>1.6178400118965692</v>
      </c>
      <c r="N262" s="70">
        <f t="shared" si="52"/>
        <v>1.61</v>
      </c>
      <c r="O262" s="64">
        <v>38.68</v>
      </c>
      <c r="P262" s="65">
        <f t="shared" si="42"/>
        <v>38.68</v>
      </c>
      <c r="Q262" s="25"/>
      <c r="R262"/>
      <c r="S262" s="64">
        <v>38.68</v>
      </c>
      <c r="T262" s="64">
        <v>38.68</v>
      </c>
      <c r="U262" s="63">
        <f t="shared" si="53"/>
        <v>0</v>
      </c>
      <c r="V262" s="2" t="str">
        <f t="shared" si="54"/>
        <v>N</v>
      </c>
      <c r="W262" s="63">
        <f t="shared" si="43"/>
        <v>0</v>
      </c>
      <c r="X262" s="2" t="str">
        <f t="shared" si="55"/>
        <v>N</v>
      </c>
      <c r="Y262" s="2" t="str">
        <f t="shared" si="51"/>
        <v>N</v>
      </c>
      <c r="Z262" s="65">
        <f t="shared" si="44"/>
        <v>36.75</v>
      </c>
      <c r="AB262" s="59"/>
      <c r="AD262" s="59"/>
    </row>
    <row r="263" spans="1:30" s="58" customFormat="1" x14ac:dyDescent="0.25">
      <c r="A263" s="39" t="s">
        <v>292</v>
      </c>
      <c r="B263" s="40">
        <v>6004493</v>
      </c>
      <c r="C263" s="40">
        <v>145909</v>
      </c>
      <c r="D263" s="40">
        <v>0</v>
      </c>
      <c r="E263" s="73">
        <v>3.25346</v>
      </c>
      <c r="F263" s="73">
        <f t="shared" si="45"/>
        <v>0.71220000000000006</v>
      </c>
      <c r="G263" s="73">
        <v>3.81176</v>
      </c>
      <c r="H263" s="73">
        <f t="shared" si="46"/>
        <v>3.79</v>
      </c>
      <c r="I263" s="73">
        <f t="shared" si="47"/>
        <v>3.8483999999999998</v>
      </c>
      <c r="J263" s="73">
        <f t="shared" si="48"/>
        <v>2.67354</v>
      </c>
      <c r="K263" s="73">
        <v>3.0692699999999999</v>
      </c>
      <c r="L263" s="73">
        <f t="shared" si="49"/>
        <v>2.67354</v>
      </c>
      <c r="M263" s="66">
        <f t="shared" si="50"/>
        <v>1.2169109121240005</v>
      </c>
      <c r="N263" s="74">
        <f t="shared" si="52"/>
        <v>1.21</v>
      </c>
      <c r="O263" s="67">
        <v>38.08</v>
      </c>
      <c r="P263" s="68">
        <f t="shared" si="42"/>
        <v>38.08</v>
      </c>
      <c r="Q263" s="25"/>
      <c r="R263"/>
      <c r="S263" s="67">
        <v>32.07</v>
      </c>
      <c r="T263" s="67">
        <v>38.68</v>
      </c>
      <c r="U263" s="66">
        <f t="shared" si="53"/>
        <v>0.20611163080760833</v>
      </c>
      <c r="V263" s="73" t="str">
        <f t="shared" si="54"/>
        <v>N</v>
      </c>
      <c r="W263" s="66">
        <f t="shared" si="43"/>
        <v>-1.5511892450879044E-2</v>
      </c>
      <c r="X263" s="73" t="str">
        <f t="shared" si="55"/>
        <v>N</v>
      </c>
      <c r="Y263" s="73" t="str">
        <f t="shared" si="51"/>
        <v>N</v>
      </c>
      <c r="Z263" s="68">
        <f t="shared" si="44"/>
        <v>36.75</v>
      </c>
      <c r="AB263" s="59"/>
      <c r="AD263" s="59"/>
    </row>
    <row r="264" spans="1:30" s="58" customFormat="1" x14ac:dyDescent="0.25">
      <c r="A264" s="37" t="s">
        <v>293</v>
      </c>
      <c r="B264" s="38">
        <v>6003511</v>
      </c>
      <c r="C264" s="38">
        <v>145999</v>
      </c>
      <c r="D264" s="38">
        <v>0</v>
      </c>
      <c r="E264" s="71">
        <v>2.7557499999999999</v>
      </c>
      <c r="F264" s="71">
        <f t="shared" si="45"/>
        <v>0.71220000000000006</v>
      </c>
      <c r="G264" s="71">
        <v>5.3681099999999997</v>
      </c>
      <c r="H264" s="71">
        <f t="shared" si="46"/>
        <v>3.79</v>
      </c>
      <c r="I264" s="71">
        <f t="shared" si="47"/>
        <v>3.8483999999999998</v>
      </c>
      <c r="J264" s="71">
        <f t="shared" si="48"/>
        <v>3.7651500000000002</v>
      </c>
      <c r="K264" s="71">
        <v>3.7868200000000001</v>
      </c>
      <c r="L264" s="71">
        <f t="shared" si="49"/>
        <v>3.7651500000000002</v>
      </c>
      <c r="M264" s="60">
        <f t="shared" si="50"/>
        <v>0.73190975127152957</v>
      </c>
      <c r="N264" s="72">
        <f t="shared" si="52"/>
        <v>0.73</v>
      </c>
      <c r="O264" s="61">
        <v>11.26</v>
      </c>
      <c r="P264" s="62">
        <f t="shared" ref="P264:P327" si="56">IF(Y264="Y",Z264,O264)</f>
        <v>11.26</v>
      </c>
      <c r="Q264" s="25"/>
      <c r="R264"/>
      <c r="S264" s="61">
        <v>0</v>
      </c>
      <c r="T264" s="61">
        <v>9</v>
      </c>
      <c r="U264" s="60">
        <f t="shared" si="53"/>
        <v>0</v>
      </c>
      <c r="V264" s="71" t="str">
        <f t="shared" si="54"/>
        <v>N</v>
      </c>
      <c r="W264" s="60">
        <f t="shared" ref="W264:W327" si="57">IF(T264=0,0,(O264-T264)/T264)</f>
        <v>0.25111111111111106</v>
      </c>
      <c r="X264" s="71" t="str">
        <f t="shared" si="55"/>
        <v>N</v>
      </c>
      <c r="Y264" s="71" t="str">
        <f t="shared" si="51"/>
        <v>N</v>
      </c>
      <c r="Z264" s="62">
        <f t="shared" ref="Z264:Z327" si="58">ROUNDUP(T264*0.95,2)</f>
        <v>8.5500000000000007</v>
      </c>
      <c r="AB264" s="59"/>
      <c r="AD264" s="59"/>
    </row>
    <row r="265" spans="1:30" s="58" customFormat="1" x14ac:dyDescent="0.25">
      <c r="A265" s="34" t="s">
        <v>294</v>
      </c>
      <c r="B265" s="36">
        <v>6008593</v>
      </c>
      <c r="C265" s="36">
        <v>145665</v>
      </c>
      <c r="D265" s="36">
        <v>0</v>
      </c>
      <c r="E265" s="2">
        <v>3.2237</v>
      </c>
      <c r="F265" s="2">
        <f t="shared" ref="F265:F328" si="59">$F$5</f>
        <v>0.71220000000000006</v>
      </c>
      <c r="G265" s="2">
        <v>5.3772200000000003</v>
      </c>
      <c r="H265" s="2">
        <f t="shared" ref="H265:H328" si="60">$H$5</f>
        <v>3.79</v>
      </c>
      <c r="I265" s="2">
        <f t="shared" ref="I265:I328" si="61">$I$5</f>
        <v>3.8483999999999998</v>
      </c>
      <c r="J265" s="2">
        <f t="shared" ref="J265:J328" si="62">ROUND(F265*G265*(H265/I265),5)</f>
        <v>3.7715399999999999</v>
      </c>
      <c r="K265" s="2">
        <v>3.6326900000000002</v>
      </c>
      <c r="L265" s="2">
        <f t="shared" ref="L265:L328" si="63">IF($J265=0,$K265,IF($K265=0,$J265,IF($J265&lt;$K265,$J265,ROUND(($J265*$L$5)+($K265*$L$4),5))))</f>
        <v>3.7160000000000002</v>
      </c>
      <c r="M265" s="63">
        <f t="shared" ref="M265:M328" si="64">IFERROR(E265/L265,0)</f>
        <v>0.86751883745963398</v>
      </c>
      <c r="N265" s="70">
        <f t="shared" si="52"/>
        <v>0.86</v>
      </c>
      <c r="O265" s="64">
        <v>21.15</v>
      </c>
      <c r="P265" s="65">
        <f t="shared" si="56"/>
        <v>21.15</v>
      </c>
      <c r="Q265" s="25"/>
      <c r="R265"/>
      <c r="S265" s="64">
        <v>13.51</v>
      </c>
      <c r="T265" s="64">
        <v>22.69</v>
      </c>
      <c r="U265" s="63">
        <f t="shared" si="53"/>
        <v>0.679496669133975</v>
      </c>
      <c r="V265" s="2" t="str">
        <f t="shared" si="54"/>
        <v>N</v>
      </c>
      <c r="W265" s="63">
        <f t="shared" si="57"/>
        <v>-6.7871308946672662E-2</v>
      </c>
      <c r="X265" s="2" t="str">
        <f t="shared" si="55"/>
        <v>Y</v>
      </c>
      <c r="Y265" s="2" t="str">
        <f t="shared" ref="Y265:Y328" si="65">IF(AND(V265="Y",X265="Y"),"Y","N")</f>
        <v>N</v>
      </c>
      <c r="Z265" s="65">
        <f t="shared" si="58"/>
        <v>21.560000000000002</v>
      </c>
      <c r="AB265" s="59"/>
      <c r="AD265" s="59"/>
    </row>
    <row r="266" spans="1:30" s="58" customFormat="1" x14ac:dyDescent="0.25">
      <c r="A266" s="34" t="s">
        <v>295</v>
      </c>
      <c r="B266" s="36">
        <v>6003008</v>
      </c>
      <c r="C266" s="36">
        <v>145070</v>
      </c>
      <c r="D266" s="36">
        <v>0</v>
      </c>
      <c r="E266" s="2">
        <v>3.7364099999999998</v>
      </c>
      <c r="F266" s="2">
        <f t="shared" si="59"/>
        <v>0.71220000000000006</v>
      </c>
      <c r="G266" s="2">
        <v>4.6189499999999999</v>
      </c>
      <c r="H266" s="2">
        <f t="shared" si="60"/>
        <v>3.79</v>
      </c>
      <c r="I266" s="2">
        <f t="shared" si="61"/>
        <v>3.8483999999999998</v>
      </c>
      <c r="J266" s="2">
        <f t="shared" si="62"/>
        <v>3.2397</v>
      </c>
      <c r="K266" s="2">
        <v>3.0619100000000001</v>
      </c>
      <c r="L266" s="2">
        <f t="shared" si="63"/>
        <v>3.16858</v>
      </c>
      <c r="M266" s="63">
        <f t="shared" si="64"/>
        <v>1.179206458413548</v>
      </c>
      <c r="N266" s="70">
        <f t="shared" ref="N266:N329" si="66">ROUNDDOWN(M266,2)</f>
        <v>1.17</v>
      </c>
      <c r="O266" s="64">
        <v>37.49</v>
      </c>
      <c r="P266" s="65">
        <f t="shared" si="56"/>
        <v>37.49</v>
      </c>
      <c r="Q266" s="25"/>
      <c r="R266"/>
      <c r="S266" s="64">
        <v>24.23</v>
      </c>
      <c r="T266" s="64">
        <v>37.04</v>
      </c>
      <c r="U266" s="63">
        <f t="shared" ref="U266:U329" si="67">IFERROR((T266-S266)/S266,0)</f>
        <v>0.52868345026826247</v>
      </c>
      <c r="V266" s="2" t="str">
        <f t="shared" ref="V266:V329" si="68">IF(U266&lt;-0.05,"Y","N")</f>
        <v>N</v>
      </c>
      <c r="W266" s="63">
        <f t="shared" si="57"/>
        <v>1.2149028077753856E-2</v>
      </c>
      <c r="X266" s="2" t="str">
        <f t="shared" ref="X266:X329" si="69">IF(W266&lt;-0.05,"Y","N")</f>
        <v>N</v>
      </c>
      <c r="Y266" s="2" t="str">
        <f t="shared" si="65"/>
        <v>N</v>
      </c>
      <c r="Z266" s="65">
        <f t="shared" si="58"/>
        <v>35.19</v>
      </c>
      <c r="AB266" s="59"/>
      <c r="AD266" s="59"/>
    </row>
    <row r="267" spans="1:30" s="58" customFormat="1" x14ac:dyDescent="0.25">
      <c r="A267" s="34" t="s">
        <v>296</v>
      </c>
      <c r="B267" s="36">
        <v>6010144</v>
      </c>
      <c r="C267" s="36">
        <v>145339</v>
      </c>
      <c r="D267" s="36">
        <v>0</v>
      </c>
      <c r="E267" s="2">
        <v>3.5343</v>
      </c>
      <c r="F267" s="2">
        <f t="shared" si="59"/>
        <v>0.71220000000000006</v>
      </c>
      <c r="G267" s="2">
        <v>5.1228300000000004</v>
      </c>
      <c r="H267" s="2">
        <f t="shared" si="60"/>
        <v>3.79</v>
      </c>
      <c r="I267" s="2">
        <f t="shared" si="61"/>
        <v>3.8483999999999998</v>
      </c>
      <c r="J267" s="2">
        <f t="shared" si="62"/>
        <v>3.5931099999999998</v>
      </c>
      <c r="K267" s="2">
        <v>3.6261000000000001</v>
      </c>
      <c r="L267" s="2">
        <f t="shared" si="63"/>
        <v>3.5931099999999998</v>
      </c>
      <c r="M267" s="63">
        <f t="shared" si="64"/>
        <v>0.98363256343390548</v>
      </c>
      <c r="N267" s="70">
        <f t="shared" si="66"/>
        <v>0.98</v>
      </c>
      <c r="O267" s="64">
        <v>29.68</v>
      </c>
      <c r="P267" s="65">
        <f t="shared" si="56"/>
        <v>29.68</v>
      </c>
      <c r="Q267" s="25"/>
      <c r="R267"/>
      <c r="S267" s="64">
        <v>23.46</v>
      </c>
      <c r="T267" s="64">
        <v>27.07</v>
      </c>
      <c r="U267" s="63">
        <f t="shared" si="67"/>
        <v>0.15387894288150039</v>
      </c>
      <c r="V267" s="2" t="str">
        <f t="shared" si="68"/>
        <v>N</v>
      </c>
      <c r="W267" s="63">
        <f t="shared" si="57"/>
        <v>9.6416697451052802E-2</v>
      </c>
      <c r="X267" s="2" t="str">
        <f t="shared" si="69"/>
        <v>N</v>
      </c>
      <c r="Y267" s="2" t="str">
        <f t="shared" si="65"/>
        <v>N</v>
      </c>
      <c r="Z267" s="65">
        <f t="shared" si="58"/>
        <v>25.720000000000002</v>
      </c>
      <c r="AB267" s="59"/>
      <c r="AD267" s="59"/>
    </row>
    <row r="268" spans="1:30" s="58" customFormat="1" x14ac:dyDescent="0.25">
      <c r="A268" s="39" t="s">
        <v>297</v>
      </c>
      <c r="B268" s="40">
        <v>6008916</v>
      </c>
      <c r="C268" s="40">
        <v>145011</v>
      </c>
      <c r="D268" s="40">
        <v>0</v>
      </c>
      <c r="E268" s="73">
        <v>3.3278400000000001</v>
      </c>
      <c r="F268" s="73">
        <f t="shared" si="59"/>
        <v>0.71220000000000006</v>
      </c>
      <c r="G268" s="73">
        <v>4.7986399999999998</v>
      </c>
      <c r="H268" s="73">
        <f t="shared" si="60"/>
        <v>3.79</v>
      </c>
      <c r="I268" s="73">
        <f t="shared" si="61"/>
        <v>3.8483999999999998</v>
      </c>
      <c r="J268" s="73">
        <f t="shared" si="62"/>
        <v>3.3657300000000001</v>
      </c>
      <c r="K268" s="73">
        <v>3.4084599999999998</v>
      </c>
      <c r="L268" s="73">
        <f t="shared" si="63"/>
        <v>3.3657300000000001</v>
      </c>
      <c r="M268" s="66">
        <f t="shared" si="64"/>
        <v>0.98874241249298078</v>
      </c>
      <c r="N268" s="74">
        <f t="shared" si="66"/>
        <v>0.98</v>
      </c>
      <c r="O268" s="67">
        <v>29.68</v>
      </c>
      <c r="P268" s="68">
        <f t="shared" si="56"/>
        <v>29.68</v>
      </c>
      <c r="Q268" s="25"/>
      <c r="R268"/>
      <c r="S268" s="67">
        <v>29.68</v>
      </c>
      <c r="T268" s="67">
        <v>33.71</v>
      </c>
      <c r="U268" s="66">
        <f t="shared" si="67"/>
        <v>0.1357816711590297</v>
      </c>
      <c r="V268" s="73" t="str">
        <f t="shared" si="68"/>
        <v>N</v>
      </c>
      <c r="W268" s="66">
        <f t="shared" si="57"/>
        <v>-0.11954909522396918</v>
      </c>
      <c r="X268" s="73" t="str">
        <f t="shared" si="69"/>
        <v>Y</v>
      </c>
      <c r="Y268" s="73" t="str">
        <f t="shared" si="65"/>
        <v>N</v>
      </c>
      <c r="Z268" s="68">
        <f t="shared" si="58"/>
        <v>32.03</v>
      </c>
      <c r="AB268" s="59"/>
      <c r="AD268" s="59"/>
    </row>
    <row r="269" spans="1:30" s="58" customFormat="1" x14ac:dyDescent="0.25">
      <c r="A269" s="37" t="s">
        <v>298</v>
      </c>
      <c r="B269" s="38">
        <v>6000574</v>
      </c>
      <c r="C269" s="38">
        <v>145006</v>
      </c>
      <c r="D269" s="38">
        <v>0</v>
      </c>
      <c r="E269" s="71">
        <v>3.1497799999999998</v>
      </c>
      <c r="F269" s="71">
        <f t="shared" si="59"/>
        <v>0.71220000000000006</v>
      </c>
      <c r="G269" s="71">
        <v>4.7130099999999997</v>
      </c>
      <c r="H269" s="71">
        <f t="shared" si="60"/>
        <v>3.79</v>
      </c>
      <c r="I269" s="71">
        <f t="shared" si="61"/>
        <v>3.8483999999999998</v>
      </c>
      <c r="J269" s="71">
        <f t="shared" si="62"/>
        <v>3.3056700000000001</v>
      </c>
      <c r="K269" s="71">
        <v>3.4120599999999999</v>
      </c>
      <c r="L269" s="71">
        <f t="shared" si="63"/>
        <v>3.3056700000000001</v>
      </c>
      <c r="M269" s="60">
        <f t="shared" si="64"/>
        <v>0.952841632709859</v>
      </c>
      <c r="N269" s="72">
        <f t="shared" si="66"/>
        <v>0.95</v>
      </c>
      <c r="O269" s="61">
        <v>27.72</v>
      </c>
      <c r="P269" s="62">
        <f t="shared" si="56"/>
        <v>27.72</v>
      </c>
      <c r="Q269" s="25"/>
      <c r="R269"/>
      <c r="S269" s="61">
        <v>23.46</v>
      </c>
      <c r="T269" s="61">
        <v>24.23</v>
      </c>
      <c r="U269" s="60">
        <f t="shared" si="67"/>
        <v>3.2821824381926663E-2</v>
      </c>
      <c r="V269" s="71" t="str">
        <f t="shared" si="68"/>
        <v>N</v>
      </c>
      <c r="W269" s="60">
        <f t="shared" si="57"/>
        <v>0.14403631861328925</v>
      </c>
      <c r="X269" s="71" t="str">
        <f t="shared" si="69"/>
        <v>N</v>
      </c>
      <c r="Y269" s="71" t="str">
        <f t="shared" si="65"/>
        <v>N</v>
      </c>
      <c r="Z269" s="62">
        <f t="shared" si="58"/>
        <v>23.020000000000003</v>
      </c>
      <c r="AB269" s="59"/>
      <c r="AD269" s="59"/>
    </row>
    <row r="270" spans="1:30" s="58" customFormat="1" x14ac:dyDescent="0.25">
      <c r="A270" s="34" t="s">
        <v>299</v>
      </c>
      <c r="B270" s="36">
        <v>6003057</v>
      </c>
      <c r="C270" s="36">
        <v>145307</v>
      </c>
      <c r="D270" s="36">
        <v>0</v>
      </c>
      <c r="E270" s="2">
        <v>3.20445</v>
      </c>
      <c r="F270" s="2">
        <f t="shared" si="59"/>
        <v>0.71220000000000006</v>
      </c>
      <c r="G270" s="2">
        <v>4.9654400000000001</v>
      </c>
      <c r="H270" s="2">
        <f t="shared" si="60"/>
        <v>3.79</v>
      </c>
      <c r="I270" s="2">
        <f t="shared" si="61"/>
        <v>3.8483999999999998</v>
      </c>
      <c r="J270" s="2">
        <f t="shared" si="62"/>
        <v>3.48272</v>
      </c>
      <c r="K270" s="2">
        <v>3.61185</v>
      </c>
      <c r="L270" s="2">
        <f t="shared" si="63"/>
        <v>3.48272</v>
      </c>
      <c r="M270" s="63">
        <f t="shared" si="64"/>
        <v>0.92009980704736527</v>
      </c>
      <c r="N270" s="70">
        <f t="shared" si="66"/>
        <v>0.92</v>
      </c>
      <c r="O270" s="64">
        <v>25.77</v>
      </c>
      <c r="P270" s="65">
        <f t="shared" si="56"/>
        <v>25.77</v>
      </c>
      <c r="Q270" s="25"/>
      <c r="R270"/>
      <c r="S270" s="64">
        <v>20.37</v>
      </c>
      <c r="T270" s="64">
        <v>25</v>
      </c>
      <c r="U270" s="63">
        <f t="shared" si="67"/>
        <v>0.22729504172803136</v>
      </c>
      <c r="V270" s="2" t="str">
        <f t="shared" si="68"/>
        <v>N</v>
      </c>
      <c r="W270" s="63">
        <f t="shared" si="57"/>
        <v>3.0799999999999984E-2</v>
      </c>
      <c r="X270" s="2" t="str">
        <f t="shared" si="69"/>
        <v>N</v>
      </c>
      <c r="Y270" s="2" t="str">
        <f t="shared" si="65"/>
        <v>N</v>
      </c>
      <c r="Z270" s="65">
        <f t="shared" si="58"/>
        <v>23.75</v>
      </c>
      <c r="AB270" s="59"/>
      <c r="AD270" s="59"/>
    </row>
    <row r="271" spans="1:30" s="58" customFormat="1" x14ac:dyDescent="0.25">
      <c r="A271" s="34" t="s">
        <v>300</v>
      </c>
      <c r="B271" s="36">
        <v>6003412</v>
      </c>
      <c r="C271" s="36">
        <v>145809</v>
      </c>
      <c r="D271" s="36">
        <v>0</v>
      </c>
      <c r="E271" s="2">
        <v>2.2135400000000001</v>
      </c>
      <c r="F271" s="2">
        <f t="shared" si="59"/>
        <v>0.71220000000000006</v>
      </c>
      <c r="G271" s="2">
        <v>4.8602400000000001</v>
      </c>
      <c r="H271" s="2">
        <f t="shared" si="60"/>
        <v>3.79</v>
      </c>
      <c r="I271" s="2">
        <f t="shared" si="61"/>
        <v>3.8483999999999998</v>
      </c>
      <c r="J271" s="2">
        <f t="shared" si="62"/>
        <v>3.4089299999999998</v>
      </c>
      <c r="K271" s="2">
        <v>3.3532799999999998</v>
      </c>
      <c r="L271" s="2">
        <f t="shared" si="63"/>
        <v>3.3866700000000001</v>
      </c>
      <c r="M271" s="63">
        <f t="shared" si="64"/>
        <v>0.6536036873979455</v>
      </c>
      <c r="N271" s="70">
        <f t="shared" si="66"/>
        <v>0.65</v>
      </c>
      <c r="O271" s="64">
        <v>0</v>
      </c>
      <c r="P271" s="65">
        <f t="shared" si="56"/>
        <v>0</v>
      </c>
      <c r="Q271" s="25"/>
      <c r="R271"/>
      <c r="S271" s="64">
        <v>0</v>
      </c>
      <c r="T271" s="64">
        <v>0</v>
      </c>
      <c r="U271" s="63">
        <f t="shared" si="67"/>
        <v>0</v>
      </c>
      <c r="V271" s="2" t="str">
        <f t="shared" si="68"/>
        <v>N</v>
      </c>
      <c r="W271" s="63">
        <f t="shared" si="57"/>
        <v>0</v>
      </c>
      <c r="X271" s="2" t="str">
        <f t="shared" si="69"/>
        <v>N</v>
      </c>
      <c r="Y271" s="2" t="str">
        <f t="shared" si="65"/>
        <v>N</v>
      </c>
      <c r="Z271" s="65">
        <f t="shared" si="58"/>
        <v>0</v>
      </c>
      <c r="AB271" s="59"/>
      <c r="AD271" s="59"/>
    </row>
    <row r="272" spans="1:30" s="58" customFormat="1" x14ac:dyDescent="0.25">
      <c r="A272" s="34" t="s">
        <v>301</v>
      </c>
      <c r="B272" s="36">
        <v>6009625</v>
      </c>
      <c r="C272" s="36">
        <v>145860</v>
      </c>
      <c r="D272" s="36">
        <v>0</v>
      </c>
      <c r="E272" s="2">
        <v>2.1390799999999999</v>
      </c>
      <c r="F272" s="2">
        <f t="shared" si="59"/>
        <v>0.71220000000000006</v>
      </c>
      <c r="G272" s="2">
        <v>4.6014400000000002</v>
      </c>
      <c r="H272" s="2">
        <f t="shared" si="60"/>
        <v>3.79</v>
      </c>
      <c r="I272" s="2">
        <f t="shared" si="61"/>
        <v>3.8483999999999998</v>
      </c>
      <c r="J272" s="2">
        <f t="shared" si="62"/>
        <v>3.2274099999999999</v>
      </c>
      <c r="K272" s="2">
        <v>3.3395899999999998</v>
      </c>
      <c r="L272" s="2">
        <f t="shared" si="63"/>
        <v>3.2274099999999999</v>
      </c>
      <c r="M272" s="63">
        <f t="shared" si="64"/>
        <v>0.66278532941274892</v>
      </c>
      <c r="N272" s="70">
        <f t="shared" si="66"/>
        <v>0.66</v>
      </c>
      <c r="O272" s="64">
        <v>0</v>
      </c>
      <c r="P272" s="65">
        <f t="shared" si="56"/>
        <v>0</v>
      </c>
      <c r="Q272" s="25"/>
      <c r="R272"/>
      <c r="S272" s="64">
        <v>0</v>
      </c>
      <c r="T272" s="64">
        <v>0</v>
      </c>
      <c r="U272" s="63">
        <f t="shared" si="67"/>
        <v>0</v>
      </c>
      <c r="V272" s="2" t="str">
        <f t="shared" si="68"/>
        <v>N</v>
      </c>
      <c r="W272" s="63">
        <f t="shared" si="57"/>
        <v>0</v>
      </c>
      <c r="X272" s="2" t="str">
        <f t="shared" si="69"/>
        <v>N</v>
      </c>
      <c r="Y272" s="2" t="str">
        <f t="shared" si="65"/>
        <v>N</v>
      </c>
      <c r="Z272" s="65">
        <f t="shared" si="58"/>
        <v>0</v>
      </c>
      <c r="AB272" s="59"/>
      <c r="AD272" s="59"/>
    </row>
    <row r="273" spans="1:30" s="58" customFormat="1" x14ac:dyDescent="0.25">
      <c r="A273" s="39" t="s">
        <v>302</v>
      </c>
      <c r="B273" s="40">
        <v>6007439</v>
      </c>
      <c r="C273" s="40">
        <v>145433</v>
      </c>
      <c r="D273" s="40">
        <v>0</v>
      </c>
      <c r="E273" s="73">
        <v>3.3664800000000001</v>
      </c>
      <c r="F273" s="73">
        <f t="shared" si="59"/>
        <v>0.71220000000000006</v>
      </c>
      <c r="G273" s="73">
        <v>4.73773</v>
      </c>
      <c r="H273" s="73">
        <f t="shared" si="60"/>
        <v>3.79</v>
      </c>
      <c r="I273" s="73">
        <f t="shared" si="61"/>
        <v>3.8483999999999998</v>
      </c>
      <c r="J273" s="73">
        <f t="shared" si="62"/>
        <v>3.32301</v>
      </c>
      <c r="K273" s="73">
        <v>3.1862400000000002</v>
      </c>
      <c r="L273" s="73">
        <f t="shared" si="63"/>
        <v>3.2683</v>
      </c>
      <c r="M273" s="66">
        <f t="shared" si="64"/>
        <v>1.0300400819998166</v>
      </c>
      <c r="N273" s="74">
        <f t="shared" si="66"/>
        <v>1.03</v>
      </c>
      <c r="O273" s="67">
        <v>32.619999999999997</v>
      </c>
      <c r="P273" s="68">
        <f t="shared" si="56"/>
        <v>32.619999999999997</v>
      </c>
      <c r="Q273" s="25"/>
      <c r="R273"/>
      <c r="S273" s="67">
        <v>26.42</v>
      </c>
      <c r="T273" s="67">
        <v>29.03</v>
      </c>
      <c r="U273" s="66">
        <f t="shared" si="67"/>
        <v>9.878879636638907E-2</v>
      </c>
      <c r="V273" s="73" t="str">
        <f t="shared" si="68"/>
        <v>N</v>
      </c>
      <c r="W273" s="66">
        <f t="shared" si="57"/>
        <v>0.12366517395797438</v>
      </c>
      <c r="X273" s="73" t="str">
        <f t="shared" si="69"/>
        <v>N</v>
      </c>
      <c r="Y273" s="73" t="str">
        <f t="shared" si="65"/>
        <v>N</v>
      </c>
      <c r="Z273" s="68">
        <f t="shared" si="58"/>
        <v>27.580000000000002</v>
      </c>
      <c r="AB273" s="59"/>
      <c r="AD273" s="59"/>
    </row>
    <row r="274" spans="1:30" s="58" customFormat="1" x14ac:dyDescent="0.25">
      <c r="A274" s="37" t="s">
        <v>303</v>
      </c>
      <c r="B274" s="38">
        <v>6005979</v>
      </c>
      <c r="C274" s="38">
        <v>145769</v>
      </c>
      <c r="D274" s="38">
        <v>0</v>
      </c>
      <c r="E274" s="71">
        <v>2.9437700000000002</v>
      </c>
      <c r="F274" s="71">
        <f t="shared" si="59"/>
        <v>0.71220000000000006</v>
      </c>
      <c r="G274" s="71">
        <v>4.11381</v>
      </c>
      <c r="H274" s="71">
        <f t="shared" si="60"/>
        <v>3.79</v>
      </c>
      <c r="I274" s="71">
        <f t="shared" si="61"/>
        <v>3.8483999999999998</v>
      </c>
      <c r="J274" s="71">
        <f t="shared" si="62"/>
        <v>2.8853900000000001</v>
      </c>
      <c r="K274" s="71">
        <v>3.3832599999999999</v>
      </c>
      <c r="L274" s="71">
        <f t="shared" si="63"/>
        <v>2.8853900000000001</v>
      </c>
      <c r="M274" s="60">
        <f t="shared" si="64"/>
        <v>1.0202329667739889</v>
      </c>
      <c r="N274" s="72">
        <f t="shared" si="66"/>
        <v>1.02</v>
      </c>
      <c r="O274" s="61">
        <v>32.07</v>
      </c>
      <c r="P274" s="62">
        <f t="shared" si="56"/>
        <v>32.07</v>
      </c>
      <c r="Q274" s="25"/>
      <c r="R274"/>
      <c r="S274" s="61">
        <v>21.92</v>
      </c>
      <c r="T274" s="61">
        <v>23.46</v>
      </c>
      <c r="U274" s="60">
        <f t="shared" si="67"/>
        <v>7.02554744525547E-2</v>
      </c>
      <c r="V274" s="71" t="str">
        <f t="shared" si="68"/>
        <v>N</v>
      </c>
      <c r="W274" s="60">
        <f t="shared" si="57"/>
        <v>0.36700767263427109</v>
      </c>
      <c r="X274" s="71" t="str">
        <f t="shared" si="69"/>
        <v>N</v>
      </c>
      <c r="Y274" s="71" t="str">
        <f t="shared" si="65"/>
        <v>N</v>
      </c>
      <c r="Z274" s="62">
        <f t="shared" si="58"/>
        <v>22.290000000000003</v>
      </c>
      <c r="AB274" s="59"/>
      <c r="AD274" s="59"/>
    </row>
    <row r="275" spans="1:30" s="58" customFormat="1" x14ac:dyDescent="0.25">
      <c r="A275" s="34" t="s">
        <v>304</v>
      </c>
      <c r="B275" s="36">
        <v>6003933</v>
      </c>
      <c r="C275" s="36">
        <v>145691</v>
      </c>
      <c r="D275" s="36">
        <v>0</v>
      </c>
      <c r="E275" s="2">
        <v>3.1098699999999999</v>
      </c>
      <c r="F275" s="2">
        <f t="shared" si="59"/>
        <v>0.71220000000000006</v>
      </c>
      <c r="G275" s="2">
        <v>4.7334100000000001</v>
      </c>
      <c r="H275" s="2">
        <f t="shared" si="60"/>
        <v>3.79</v>
      </c>
      <c r="I275" s="2">
        <f t="shared" si="61"/>
        <v>3.8483999999999998</v>
      </c>
      <c r="J275" s="2">
        <f t="shared" si="62"/>
        <v>3.3199800000000002</v>
      </c>
      <c r="K275" s="2">
        <v>3.3814500000000001</v>
      </c>
      <c r="L275" s="2">
        <f t="shared" si="63"/>
        <v>3.3199800000000002</v>
      </c>
      <c r="M275" s="63">
        <f t="shared" si="64"/>
        <v>0.93671347417755524</v>
      </c>
      <c r="N275" s="70">
        <f t="shared" si="66"/>
        <v>0.93</v>
      </c>
      <c r="O275" s="64">
        <v>26.42</v>
      </c>
      <c r="P275" s="65">
        <f t="shared" si="56"/>
        <v>26.42</v>
      </c>
      <c r="Q275" s="25"/>
      <c r="R275"/>
      <c r="S275" s="64">
        <v>21.15</v>
      </c>
      <c r="T275" s="64">
        <v>23.46</v>
      </c>
      <c r="U275" s="63">
        <f t="shared" si="67"/>
        <v>0.10921985815602848</v>
      </c>
      <c r="V275" s="2" t="str">
        <f t="shared" si="68"/>
        <v>N</v>
      </c>
      <c r="W275" s="63">
        <f t="shared" si="57"/>
        <v>0.12617220801364026</v>
      </c>
      <c r="X275" s="2" t="str">
        <f t="shared" si="69"/>
        <v>N</v>
      </c>
      <c r="Y275" s="2" t="str">
        <f t="shared" si="65"/>
        <v>N</v>
      </c>
      <c r="Z275" s="65">
        <f t="shared" si="58"/>
        <v>22.290000000000003</v>
      </c>
      <c r="AB275" s="59"/>
      <c r="AD275" s="59"/>
    </row>
    <row r="276" spans="1:30" s="58" customFormat="1" x14ac:dyDescent="0.25">
      <c r="A276" s="34" t="s">
        <v>305</v>
      </c>
      <c r="B276" s="36">
        <v>6003974</v>
      </c>
      <c r="C276" s="36">
        <v>146146</v>
      </c>
      <c r="D276" s="36">
        <v>0</v>
      </c>
      <c r="E276" s="2">
        <v>2.7196199999999999</v>
      </c>
      <c r="F276" s="2">
        <f t="shared" si="59"/>
        <v>0.71220000000000006</v>
      </c>
      <c r="G276" s="2">
        <v>3.67319</v>
      </c>
      <c r="H276" s="2">
        <f t="shared" si="60"/>
        <v>3.79</v>
      </c>
      <c r="I276" s="2">
        <f t="shared" si="61"/>
        <v>3.8483999999999998</v>
      </c>
      <c r="J276" s="2">
        <f t="shared" si="62"/>
        <v>2.5763500000000001</v>
      </c>
      <c r="K276" s="2">
        <v>3.3462800000000001</v>
      </c>
      <c r="L276" s="2">
        <f t="shared" si="63"/>
        <v>2.5763500000000001</v>
      </c>
      <c r="M276" s="63">
        <f t="shared" si="64"/>
        <v>1.0556096803617521</v>
      </c>
      <c r="N276" s="70">
        <f t="shared" si="66"/>
        <v>1.05</v>
      </c>
      <c r="O276" s="64">
        <v>33.71</v>
      </c>
      <c r="P276" s="65">
        <f t="shared" si="56"/>
        <v>33.71</v>
      </c>
      <c r="Q276" s="25"/>
      <c r="R276"/>
      <c r="S276" s="64">
        <v>25.77</v>
      </c>
      <c r="T276" s="64">
        <v>37.04</v>
      </c>
      <c r="U276" s="63">
        <f t="shared" si="67"/>
        <v>0.43733022894838958</v>
      </c>
      <c r="V276" s="2" t="str">
        <f t="shared" si="68"/>
        <v>N</v>
      </c>
      <c r="W276" s="63">
        <f t="shared" si="57"/>
        <v>-8.990280777537793E-2</v>
      </c>
      <c r="X276" s="2" t="str">
        <f t="shared" si="69"/>
        <v>Y</v>
      </c>
      <c r="Y276" s="2" t="str">
        <f t="shared" si="65"/>
        <v>N</v>
      </c>
      <c r="Z276" s="65">
        <f t="shared" si="58"/>
        <v>35.19</v>
      </c>
      <c r="AB276" s="59"/>
      <c r="AD276" s="59"/>
    </row>
    <row r="277" spans="1:30" s="58" customFormat="1" x14ac:dyDescent="0.25">
      <c r="A277" s="34" t="s">
        <v>306</v>
      </c>
      <c r="B277" s="36">
        <v>6004006</v>
      </c>
      <c r="C277" s="36">
        <v>145464</v>
      </c>
      <c r="D277" s="36">
        <v>0</v>
      </c>
      <c r="E277" s="2">
        <v>3.92387</v>
      </c>
      <c r="F277" s="2">
        <f t="shared" si="59"/>
        <v>0.71220000000000006</v>
      </c>
      <c r="G277" s="2">
        <v>3.4421300000000001</v>
      </c>
      <c r="H277" s="2">
        <f t="shared" si="60"/>
        <v>3.79</v>
      </c>
      <c r="I277" s="2">
        <f t="shared" si="61"/>
        <v>3.8483999999999998</v>
      </c>
      <c r="J277" s="2">
        <f t="shared" si="62"/>
        <v>2.4142800000000002</v>
      </c>
      <c r="K277" s="2">
        <v>3.01024</v>
      </c>
      <c r="L277" s="2">
        <f t="shared" si="63"/>
        <v>2.4142800000000002</v>
      </c>
      <c r="M277" s="63">
        <f t="shared" si="64"/>
        <v>1.6252754444389217</v>
      </c>
      <c r="N277" s="70">
        <f t="shared" si="66"/>
        <v>1.62</v>
      </c>
      <c r="O277" s="64">
        <v>38.68</v>
      </c>
      <c r="P277" s="65">
        <f t="shared" si="56"/>
        <v>38.68</v>
      </c>
      <c r="Q277" s="25"/>
      <c r="R277"/>
      <c r="S277" s="64">
        <v>38.68</v>
      </c>
      <c r="T277" s="64">
        <v>38.68</v>
      </c>
      <c r="U277" s="63">
        <f t="shared" si="67"/>
        <v>0</v>
      </c>
      <c r="V277" s="2" t="str">
        <f t="shared" si="68"/>
        <v>N</v>
      </c>
      <c r="W277" s="63">
        <f t="shared" si="57"/>
        <v>0</v>
      </c>
      <c r="X277" s="2" t="str">
        <f t="shared" si="69"/>
        <v>N</v>
      </c>
      <c r="Y277" s="2" t="str">
        <f t="shared" si="65"/>
        <v>N</v>
      </c>
      <c r="Z277" s="65">
        <f t="shared" si="58"/>
        <v>36.75</v>
      </c>
      <c r="AB277" s="59"/>
      <c r="AD277" s="59"/>
    </row>
    <row r="278" spans="1:30" s="58" customFormat="1" x14ac:dyDescent="0.25">
      <c r="A278" s="39" t="s">
        <v>307</v>
      </c>
      <c r="B278" s="40">
        <v>6013684</v>
      </c>
      <c r="C278" s="40">
        <v>145775</v>
      </c>
      <c r="D278" s="40">
        <v>0</v>
      </c>
      <c r="E278" s="73">
        <v>3.1962999999999999</v>
      </c>
      <c r="F278" s="73">
        <f t="shared" si="59"/>
        <v>0.71220000000000006</v>
      </c>
      <c r="G278" s="73">
        <v>4.7172200000000002</v>
      </c>
      <c r="H278" s="73">
        <f t="shared" si="60"/>
        <v>3.79</v>
      </c>
      <c r="I278" s="73">
        <f t="shared" si="61"/>
        <v>3.8483999999999998</v>
      </c>
      <c r="J278" s="73">
        <f t="shared" si="62"/>
        <v>3.3086199999999999</v>
      </c>
      <c r="K278" s="73">
        <v>3.5072199999999998</v>
      </c>
      <c r="L278" s="73">
        <f t="shared" si="63"/>
        <v>3.3086199999999999</v>
      </c>
      <c r="M278" s="66">
        <f t="shared" si="64"/>
        <v>0.96605231183998164</v>
      </c>
      <c r="N278" s="74">
        <f t="shared" si="66"/>
        <v>0.96</v>
      </c>
      <c r="O278" s="67">
        <v>28.38</v>
      </c>
      <c r="P278" s="68">
        <f t="shared" si="56"/>
        <v>28.38</v>
      </c>
      <c r="Q278" s="25"/>
      <c r="R278"/>
      <c r="S278" s="67">
        <v>17.29</v>
      </c>
      <c r="T278" s="67">
        <v>25</v>
      </c>
      <c r="U278" s="66">
        <f t="shared" si="67"/>
        <v>0.44592249855407756</v>
      </c>
      <c r="V278" s="73" t="str">
        <f t="shared" si="68"/>
        <v>N</v>
      </c>
      <c r="W278" s="66">
        <f t="shared" si="57"/>
        <v>0.13519999999999996</v>
      </c>
      <c r="X278" s="73" t="str">
        <f t="shared" si="69"/>
        <v>N</v>
      </c>
      <c r="Y278" s="73" t="str">
        <f t="shared" si="65"/>
        <v>N</v>
      </c>
      <c r="Z278" s="68">
        <f t="shared" si="58"/>
        <v>23.75</v>
      </c>
      <c r="AB278" s="59"/>
      <c r="AD278" s="59"/>
    </row>
    <row r="279" spans="1:30" s="58" customFormat="1" x14ac:dyDescent="0.25">
      <c r="A279" s="37" t="s">
        <v>308</v>
      </c>
      <c r="B279" s="38">
        <v>6004089</v>
      </c>
      <c r="C279" s="38">
        <v>145774</v>
      </c>
      <c r="D279" s="38">
        <v>0</v>
      </c>
      <c r="E279" s="71">
        <v>3.1899099999999998</v>
      </c>
      <c r="F279" s="71">
        <f t="shared" si="59"/>
        <v>0.71220000000000006</v>
      </c>
      <c r="G279" s="71">
        <v>3.3875299999999999</v>
      </c>
      <c r="H279" s="71">
        <f t="shared" si="60"/>
        <v>3.79</v>
      </c>
      <c r="I279" s="71">
        <f t="shared" si="61"/>
        <v>3.8483999999999998</v>
      </c>
      <c r="J279" s="71">
        <f t="shared" si="62"/>
        <v>2.3759899999999998</v>
      </c>
      <c r="K279" s="71">
        <v>3.0078900000000002</v>
      </c>
      <c r="L279" s="71">
        <f t="shared" si="63"/>
        <v>2.3759899999999998</v>
      </c>
      <c r="M279" s="60">
        <f t="shared" si="64"/>
        <v>1.3425603643112975</v>
      </c>
      <c r="N279" s="72">
        <f t="shared" si="66"/>
        <v>1.34</v>
      </c>
      <c r="O279" s="61">
        <v>38.68</v>
      </c>
      <c r="P279" s="62">
        <f t="shared" si="56"/>
        <v>38.68</v>
      </c>
      <c r="Q279" s="25"/>
      <c r="R279"/>
      <c r="S279" s="61">
        <v>33.159999999999997</v>
      </c>
      <c r="T279" s="61">
        <v>32.619999999999997</v>
      </c>
      <c r="U279" s="60">
        <f t="shared" si="67"/>
        <v>-1.6284680337756308E-2</v>
      </c>
      <c r="V279" s="71" t="str">
        <f t="shared" si="68"/>
        <v>N</v>
      </c>
      <c r="W279" s="60">
        <f t="shared" si="57"/>
        <v>0.18577559779276526</v>
      </c>
      <c r="X279" s="71" t="str">
        <f t="shared" si="69"/>
        <v>N</v>
      </c>
      <c r="Y279" s="71" t="str">
        <f t="shared" si="65"/>
        <v>N</v>
      </c>
      <c r="Z279" s="62">
        <f t="shared" si="58"/>
        <v>30.990000000000002</v>
      </c>
      <c r="AB279" s="59"/>
      <c r="AD279" s="59"/>
    </row>
    <row r="280" spans="1:30" s="58" customFormat="1" x14ac:dyDescent="0.25">
      <c r="A280" s="34" t="s">
        <v>309</v>
      </c>
      <c r="B280" s="36">
        <v>6015317</v>
      </c>
      <c r="C280" s="36">
        <v>146090</v>
      </c>
      <c r="D280" s="36">
        <v>0</v>
      </c>
      <c r="E280" s="2">
        <v>3.97973</v>
      </c>
      <c r="F280" s="2">
        <f t="shared" si="59"/>
        <v>0.71220000000000006</v>
      </c>
      <c r="G280" s="2">
        <v>4.2218499999999999</v>
      </c>
      <c r="H280" s="2">
        <f t="shared" si="60"/>
        <v>3.79</v>
      </c>
      <c r="I280" s="2">
        <f t="shared" si="61"/>
        <v>3.8483999999999998</v>
      </c>
      <c r="J280" s="2">
        <f t="shared" si="62"/>
        <v>2.9611700000000001</v>
      </c>
      <c r="K280" s="2">
        <v>3.0456599999999998</v>
      </c>
      <c r="L280" s="2">
        <f t="shared" si="63"/>
        <v>2.9611700000000001</v>
      </c>
      <c r="M280" s="63">
        <f t="shared" si="64"/>
        <v>1.3439721461449359</v>
      </c>
      <c r="N280" s="70">
        <f t="shared" si="66"/>
        <v>1.34</v>
      </c>
      <c r="O280" s="64">
        <v>38.68</v>
      </c>
      <c r="P280" s="65">
        <f t="shared" si="56"/>
        <v>38.68</v>
      </c>
      <c r="Q280" s="25"/>
      <c r="R280"/>
      <c r="S280" s="64">
        <v>38.53</v>
      </c>
      <c r="T280" s="64">
        <v>38.68</v>
      </c>
      <c r="U280" s="63">
        <f t="shared" si="67"/>
        <v>3.893070334804012E-3</v>
      </c>
      <c r="V280" s="2" t="str">
        <f t="shared" si="68"/>
        <v>N</v>
      </c>
      <c r="W280" s="63">
        <f t="shared" si="57"/>
        <v>0</v>
      </c>
      <c r="X280" s="2" t="str">
        <f t="shared" si="69"/>
        <v>N</v>
      </c>
      <c r="Y280" s="2" t="str">
        <f t="shared" si="65"/>
        <v>N</v>
      </c>
      <c r="Z280" s="65">
        <f t="shared" si="58"/>
        <v>36.75</v>
      </c>
      <c r="AB280" s="59"/>
      <c r="AD280" s="59"/>
    </row>
    <row r="281" spans="1:30" s="58" customFormat="1" x14ac:dyDescent="0.25">
      <c r="A281" s="34" t="s">
        <v>310</v>
      </c>
      <c r="B281" s="36">
        <v>6016901</v>
      </c>
      <c r="C281" s="36">
        <v>146179</v>
      </c>
      <c r="D281" s="36">
        <v>0</v>
      </c>
      <c r="E281" s="2">
        <v>4.4333999999999998</v>
      </c>
      <c r="F281" s="2">
        <f t="shared" si="59"/>
        <v>0.71220000000000006</v>
      </c>
      <c r="G281" s="2">
        <v>4.2992999999999997</v>
      </c>
      <c r="H281" s="2">
        <f t="shared" si="60"/>
        <v>3.79</v>
      </c>
      <c r="I281" s="2">
        <f t="shared" si="61"/>
        <v>3.8483999999999998</v>
      </c>
      <c r="J281" s="2">
        <f t="shared" si="62"/>
        <v>3.0154999999999998</v>
      </c>
      <c r="K281" s="2">
        <v>3.32307</v>
      </c>
      <c r="L281" s="2">
        <f t="shared" si="63"/>
        <v>3.0154999999999998</v>
      </c>
      <c r="M281" s="63">
        <f t="shared" si="64"/>
        <v>1.470203946277566</v>
      </c>
      <c r="N281" s="70">
        <f t="shared" si="66"/>
        <v>1.47</v>
      </c>
      <c r="O281" s="64">
        <v>38.68</v>
      </c>
      <c r="P281" s="65">
        <f t="shared" si="56"/>
        <v>38.68</v>
      </c>
      <c r="Q281" s="25"/>
      <c r="R281"/>
      <c r="S281" s="64">
        <v>38.229999999999997</v>
      </c>
      <c r="T281" s="64">
        <v>38.68</v>
      </c>
      <c r="U281" s="63">
        <f t="shared" si="67"/>
        <v>1.1770860580695864E-2</v>
      </c>
      <c r="V281" s="2" t="str">
        <f t="shared" si="68"/>
        <v>N</v>
      </c>
      <c r="W281" s="63">
        <f t="shared" si="57"/>
        <v>0</v>
      </c>
      <c r="X281" s="2" t="str">
        <f t="shared" si="69"/>
        <v>N</v>
      </c>
      <c r="Y281" s="2" t="str">
        <f t="shared" si="65"/>
        <v>N</v>
      </c>
      <c r="Z281" s="65">
        <f t="shared" si="58"/>
        <v>36.75</v>
      </c>
      <c r="AB281" s="59"/>
      <c r="AD281" s="59"/>
    </row>
    <row r="282" spans="1:30" s="58" customFormat="1" x14ac:dyDescent="0.25">
      <c r="A282" s="34" t="s">
        <v>311</v>
      </c>
      <c r="B282" s="36">
        <v>6009310</v>
      </c>
      <c r="C282" s="36">
        <v>146015</v>
      </c>
      <c r="D282" s="36">
        <v>0</v>
      </c>
      <c r="E282" s="2">
        <v>5.4683700000000002</v>
      </c>
      <c r="F282" s="2">
        <f t="shared" si="59"/>
        <v>0.71220000000000006</v>
      </c>
      <c r="G282" s="2">
        <v>3.6648200000000002</v>
      </c>
      <c r="H282" s="2">
        <f t="shared" si="60"/>
        <v>3.79</v>
      </c>
      <c r="I282" s="2">
        <f t="shared" si="61"/>
        <v>3.8483999999999998</v>
      </c>
      <c r="J282" s="2">
        <f t="shared" si="62"/>
        <v>2.5704799999999999</v>
      </c>
      <c r="K282" s="2">
        <v>3.0133899999999998</v>
      </c>
      <c r="L282" s="2">
        <f t="shared" si="63"/>
        <v>2.5704799999999999</v>
      </c>
      <c r="M282" s="63">
        <f t="shared" si="64"/>
        <v>2.1273730976315708</v>
      </c>
      <c r="N282" s="70">
        <f t="shared" si="66"/>
        <v>2.12</v>
      </c>
      <c r="O282" s="64">
        <v>38.68</v>
      </c>
      <c r="P282" s="65">
        <f t="shared" si="56"/>
        <v>38.68</v>
      </c>
      <c r="Q282" s="25"/>
      <c r="R282"/>
      <c r="S282" s="64">
        <v>0</v>
      </c>
      <c r="T282" s="64">
        <v>38.68</v>
      </c>
      <c r="U282" s="63">
        <f t="shared" si="67"/>
        <v>0</v>
      </c>
      <c r="V282" s="2" t="str">
        <f t="shared" si="68"/>
        <v>N</v>
      </c>
      <c r="W282" s="63">
        <f t="shared" si="57"/>
        <v>0</v>
      </c>
      <c r="X282" s="2" t="str">
        <f t="shared" si="69"/>
        <v>N</v>
      </c>
      <c r="Y282" s="2" t="str">
        <f t="shared" si="65"/>
        <v>N</v>
      </c>
      <c r="Z282" s="65">
        <f t="shared" si="58"/>
        <v>36.75</v>
      </c>
      <c r="AB282" s="59"/>
      <c r="AD282" s="59"/>
    </row>
    <row r="283" spans="1:30" s="58" customFormat="1" x14ac:dyDescent="0.25">
      <c r="A283" s="39" t="s">
        <v>312</v>
      </c>
      <c r="B283" s="40">
        <v>6004121</v>
      </c>
      <c r="C283" s="40">
        <v>145416</v>
      </c>
      <c r="D283" s="40">
        <v>0</v>
      </c>
      <c r="E283" s="73">
        <v>3.5705499999999999</v>
      </c>
      <c r="F283" s="73">
        <f t="shared" si="59"/>
        <v>0.71220000000000006</v>
      </c>
      <c r="G283" s="73">
        <v>3.4825300000000001</v>
      </c>
      <c r="H283" s="73">
        <f t="shared" si="60"/>
        <v>3.79</v>
      </c>
      <c r="I283" s="73">
        <f t="shared" si="61"/>
        <v>3.8483999999999998</v>
      </c>
      <c r="J283" s="73">
        <f t="shared" si="62"/>
        <v>2.4426199999999998</v>
      </c>
      <c r="K283" s="73">
        <v>2.9306800000000002</v>
      </c>
      <c r="L283" s="73">
        <f t="shared" si="63"/>
        <v>2.4426199999999998</v>
      </c>
      <c r="M283" s="66">
        <f t="shared" si="64"/>
        <v>1.4617705578436271</v>
      </c>
      <c r="N283" s="74">
        <f t="shared" si="66"/>
        <v>1.46</v>
      </c>
      <c r="O283" s="67">
        <v>38.68</v>
      </c>
      <c r="P283" s="68">
        <f t="shared" si="56"/>
        <v>38.68</v>
      </c>
      <c r="Q283" s="25"/>
      <c r="R283"/>
      <c r="S283" s="67">
        <v>38.68</v>
      </c>
      <c r="T283" s="67">
        <v>38.68</v>
      </c>
      <c r="U283" s="66">
        <f t="shared" si="67"/>
        <v>0</v>
      </c>
      <c r="V283" s="73" t="str">
        <f t="shared" si="68"/>
        <v>N</v>
      </c>
      <c r="W283" s="66">
        <f t="shared" si="57"/>
        <v>0</v>
      </c>
      <c r="X283" s="73" t="str">
        <f t="shared" si="69"/>
        <v>N</v>
      </c>
      <c r="Y283" s="73" t="str">
        <f t="shared" si="65"/>
        <v>N</v>
      </c>
      <c r="Z283" s="68">
        <f t="shared" si="58"/>
        <v>36.75</v>
      </c>
      <c r="AB283" s="59"/>
      <c r="AD283" s="59"/>
    </row>
    <row r="284" spans="1:30" s="58" customFormat="1" x14ac:dyDescent="0.25">
      <c r="A284" s="37" t="s">
        <v>313</v>
      </c>
      <c r="B284" s="38">
        <v>6003446</v>
      </c>
      <c r="C284" s="38">
        <v>145012</v>
      </c>
      <c r="D284" s="38">
        <v>0</v>
      </c>
      <c r="E284" s="71">
        <v>3.0286300000000002</v>
      </c>
      <c r="F284" s="71">
        <f t="shared" si="59"/>
        <v>0.71220000000000006</v>
      </c>
      <c r="G284" s="71">
        <v>4.6481399999999997</v>
      </c>
      <c r="H284" s="71">
        <f t="shared" si="60"/>
        <v>3.79</v>
      </c>
      <c r="I284" s="71">
        <f t="shared" si="61"/>
        <v>3.8483999999999998</v>
      </c>
      <c r="J284" s="71">
        <f t="shared" si="62"/>
        <v>3.26017</v>
      </c>
      <c r="K284" s="71">
        <v>3.4625900000000001</v>
      </c>
      <c r="L284" s="71">
        <f t="shared" si="63"/>
        <v>3.26017</v>
      </c>
      <c r="M284" s="60">
        <f t="shared" si="64"/>
        <v>0.92897916366324462</v>
      </c>
      <c r="N284" s="72">
        <f t="shared" si="66"/>
        <v>0.92</v>
      </c>
      <c r="O284" s="61">
        <v>25.77</v>
      </c>
      <c r="P284" s="62">
        <f t="shared" si="56"/>
        <v>25.77</v>
      </c>
      <c r="Q284" s="25"/>
      <c r="R284"/>
      <c r="S284" s="61">
        <v>25</v>
      </c>
      <c r="T284" s="61">
        <v>27.72</v>
      </c>
      <c r="U284" s="60">
        <f t="shared" si="67"/>
        <v>0.10879999999999995</v>
      </c>
      <c r="V284" s="71" t="str">
        <f t="shared" si="68"/>
        <v>N</v>
      </c>
      <c r="W284" s="60">
        <f t="shared" si="57"/>
        <v>-7.0346320346320323E-2</v>
      </c>
      <c r="X284" s="71" t="str">
        <f t="shared" si="69"/>
        <v>Y</v>
      </c>
      <c r="Y284" s="71" t="str">
        <f t="shared" si="65"/>
        <v>N</v>
      </c>
      <c r="Z284" s="62">
        <f t="shared" si="58"/>
        <v>26.34</v>
      </c>
      <c r="AB284" s="59"/>
      <c r="AD284" s="59"/>
    </row>
    <row r="285" spans="1:30" s="58" customFormat="1" x14ac:dyDescent="0.25">
      <c r="A285" s="34" t="s">
        <v>314</v>
      </c>
      <c r="B285" s="36">
        <v>6011613</v>
      </c>
      <c r="C285" s="36">
        <v>145604</v>
      </c>
      <c r="D285" s="36">
        <v>0</v>
      </c>
      <c r="E285" s="2">
        <v>3.4398200000000001</v>
      </c>
      <c r="F285" s="2">
        <f t="shared" si="59"/>
        <v>0.71220000000000006</v>
      </c>
      <c r="G285" s="2">
        <v>4.1953699999999996</v>
      </c>
      <c r="H285" s="2">
        <f t="shared" si="60"/>
        <v>3.79</v>
      </c>
      <c r="I285" s="2">
        <f t="shared" si="61"/>
        <v>3.8483999999999998</v>
      </c>
      <c r="J285" s="2">
        <f t="shared" si="62"/>
        <v>2.9426000000000001</v>
      </c>
      <c r="K285" s="2">
        <v>0</v>
      </c>
      <c r="L285" s="2">
        <f t="shared" si="63"/>
        <v>2.9426000000000001</v>
      </c>
      <c r="M285" s="63">
        <f t="shared" si="64"/>
        <v>1.168973017059743</v>
      </c>
      <c r="N285" s="70">
        <f t="shared" si="66"/>
        <v>1.1599999999999999</v>
      </c>
      <c r="O285" s="64">
        <v>37.340000000000003</v>
      </c>
      <c r="P285" s="65">
        <f t="shared" si="56"/>
        <v>37.340000000000003</v>
      </c>
      <c r="Q285" s="25"/>
      <c r="R285"/>
      <c r="S285" s="64">
        <v>37.49</v>
      </c>
      <c r="T285" s="64">
        <v>38.68</v>
      </c>
      <c r="U285" s="63">
        <f t="shared" si="67"/>
        <v>3.1741797812750001E-2</v>
      </c>
      <c r="V285" s="2" t="str">
        <f t="shared" si="68"/>
        <v>N</v>
      </c>
      <c r="W285" s="63">
        <f t="shared" si="57"/>
        <v>-3.464322647362969E-2</v>
      </c>
      <c r="X285" s="2" t="str">
        <f t="shared" si="69"/>
        <v>N</v>
      </c>
      <c r="Y285" s="2" t="str">
        <f t="shared" si="65"/>
        <v>N</v>
      </c>
      <c r="Z285" s="65">
        <f t="shared" si="58"/>
        <v>36.75</v>
      </c>
      <c r="AB285" s="59"/>
      <c r="AD285" s="59"/>
    </row>
    <row r="286" spans="1:30" s="58" customFormat="1" x14ac:dyDescent="0.25">
      <c r="A286" s="34" t="s">
        <v>315</v>
      </c>
      <c r="B286" s="36">
        <v>6005649</v>
      </c>
      <c r="C286" s="36">
        <v>145021</v>
      </c>
      <c r="D286" s="36">
        <v>0</v>
      </c>
      <c r="E286" s="2">
        <v>4.0491099999999998</v>
      </c>
      <c r="F286" s="2">
        <f t="shared" si="59"/>
        <v>0.71220000000000006</v>
      </c>
      <c r="G286" s="2">
        <v>4.7942499999999999</v>
      </c>
      <c r="H286" s="2">
        <f t="shared" si="60"/>
        <v>3.79</v>
      </c>
      <c r="I286" s="2">
        <f t="shared" si="61"/>
        <v>3.8483999999999998</v>
      </c>
      <c r="J286" s="2">
        <f t="shared" si="62"/>
        <v>3.3626499999999999</v>
      </c>
      <c r="K286" s="2">
        <v>3.22539</v>
      </c>
      <c r="L286" s="2">
        <f t="shared" si="63"/>
        <v>3.30775</v>
      </c>
      <c r="M286" s="63">
        <f t="shared" si="64"/>
        <v>1.2241281838107474</v>
      </c>
      <c r="N286" s="70">
        <f t="shared" si="66"/>
        <v>1.22</v>
      </c>
      <c r="O286" s="64">
        <v>38.229999999999997</v>
      </c>
      <c r="P286" s="65">
        <f t="shared" si="56"/>
        <v>38.229999999999997</v>
      </c>
      <c r="Q286" s="25"/>
      <c r="R286"/>
      <c r="S286" s="64">
        <v>30.33</v>
      </c>
      <c r="T286" s="64">
        <v>31.53</v>
      </c>
      <c r="U286" s="63">
        <f t="shared" si="67"/>
        <v>3.9564787339268145E-2</v>
      </c>
      <c r="V286" s="2" t="str">
        <f t="shared" si="68"/>
        <v>N</v>
      </c>
      <c r="W286" s="63">
        <f t="shared" si="57"/>
        <v>0.21249603552172519</v>
      </c>
      <c r="X286" s="2" t="str">
        <f t="shared" si="69"/>
        <v>N</v>
      </c>
      <c r="Y286" s="2" t="str">
        <f t="shared" si="65"/>
        <v>N</v>
      </c>
      <c r="Z286" s="65">
        <f t="shared" si="58"/>
        <v>29.96</v>
      </c>
      <c r="AB286" s="59"/>
      <c r="AD286" s="59"/>
    </row>
    <row r="287" spans="1:30" s="58" customFormat="1" x14ac:dyDescent="0.25">
      <c r="A287" s="34" t="s">
        <v>316</v>
      </c>
      <c r="B287" s="36">
        <v>6006233</v>
      </c>
      <c r="C287" s="36">
        <v>145027</v>
      </c>
      <c r="D287" s="36">
        <v>0</v>
      </c>
      <c r="E287" s="2">
        <v>3.7026400000000002</v>
      </c>
      <c r="F287" s="2">
        <f t="shared" si="59"/>
        <v>0.71220000000000006</v>
      </c>
      <c r="G287" s="2">
        <v>4.7526999999999999</v>
      </c>
      <c r="H287" s="2">
        <f t="shared" si="60"/>
        <v>3.79</v>
      </c>
      <c r="I287" s="2">
        <f t="shared" si="61"/>
        <v>3.8483999999999998</v>
      </c>
      <c r="J287" s="2">
        <f t="shared" si="62"/>
        <v>3.33351</v>
      </c>
      <c r="K287" s="2">
        <v>3.28809</v>
      </c>
      <c r="L287" s="2">
        <f t="shared" si="63"/>
        <v>3.31534</v>
      </c>
      <c r="M287" s="63">
        <f t="shared" si="64"/>
        <v>1.1168205975857681</v>
      </c>
      <c r="N287" s="70">
        <f t="shared" si="66"/>
        <v>1.1100000000000001</v>
      </c>
      <c r="O287" s="64">
        <v>36.590000000000003</v>
      </c>
      <c r="P287" s="65">
        <f t="shared" si="56"/>
        <v>36.590000000000003</v>
      </c>
      <c r="Q287" s="25"/>
      <c r="R287"/>
      <c r="S287" s="64">
        <v>36.74</v>
      </c>
      <c r="T287" s="64">
        <v>38.08</v>
      </c>
      <c r="U287" s="63">
        <f t="shared" si="67"/>
        <v>3.6472509526401638E-2</v>
      </c>
      <c r="V287" s="2" t="str">
        <f t="shared" si="68"/>
        <v>N</v>
      </c>
      <c r="W287" s="63">
        <f t="shared" si="57"/>
        <v>-3.912815126050407E-2</v>
      </c>
      <c r="X287" s="2" t="str">
        <f t="shared" si="69"/>
        <v>N</v>
      </c>
      <c r="Y287" s="2" t="str">
        <f t="shared" si="65"/>
        <v>N</v>
      </c>
      <c r="Z287" s="65">
        <f t="shared" si="58"/>
        <v>36.18</v>
      </c>
      <c r="AB287" s="59"/>
      <c r="AD287" s="59"/>
    </row>
    <row r="288" spans="1:30" s="58" customFormat="1" x14ac:dyDescent="0.25">
      <c r="A288" s="39" t="s">
        <v>317</v>
      </c>
      <c r="B288" s="40">
        <v>6013437</v>
      </c>
      <c r="C288" s="40">
        <v>146030</v>
      </c>
      <c r="D288" s="40">
        <v>0</v>
      </c>
      <c r="E288" s="73">
        <v>3.4041700000000001</v>
      </c>
      <c r="F288" s="73">
        <f t="shared" si="59"/>
        <v>0.71220000000000006</v>
      </c>
      <c r="G288" s="73">
        <v>3.86164</v>
      </c>
      <c r="H288" s="73">
        <f t="shared" si="60"/>
        <v>3.79</v>
      </c>
      <c r="I288" s="73">
        <f t="shared" si="61"/>
        <v>3.8483999999999998</v>
      </c>
      <c r="J288" s="73">
        <f t="shared" si="62"/>
        <v>2.70852</v>
      </c>
      <c r="K288" s="73">
        <v>3.1413099999999998</v>
      </c>
      <c r="L288" s="73">
        <f t="shared" si="63"/>
        <v>2.70852</v>
      </c>
      <c r="M288" s="66">
        <f t="shared" si="64"/>
        <v>1.256837682572032</v>
      </c>
      <c r="N288" s="74">
        <f t="shared" si="66"/>
        <v>1.25</v>
      </c>
      <c r="O288" s="67">
        <v>38.68</v>
      </c>
      <c r="P288" s="68">
        <f t="shared" si="56"/>
        <v>38.68</v>
      </c>
      <c r="Q288" s="25"/>
      <c r="R288"/>
      <c r="S288" s="67">
        <v>37.340000000000003</v>
      </c>
      <c r="T288" s="67">
        <v>38.68</v>
      </c>
      <c r="U288" s="66">
        <f t="shared" si="67"/>
        <v>3.5886448848419822E-2</v>
      </c>
      <c r="V288" s="73" t="str">
        <f t="shared" si="68"/>
        <v>N</v>
      </c>
      <c r="W288" s="66">
        <f t="shared" si="57"/>
        <v>0</v>
      </c>
      <c r="X288" s="73" t="str">
        <f t="shared" si="69"/>
        <v>N</v>
      </c>
      <c r="Y288" s="73" t="str">
        <f t="shared" si="65"/>
        <v>N</v>
      </c>
      <c r="Z288" s="68">
        <f t="shared" si="58"/>
        <v>36.75</v>
      </c>
      <c r="AB288" s="59"/>
      <c r="AD288" s="59"/>
    </row>
    <row r="289" spans="1:30" s="58" customFormat="1" x14ac:dyDescent="0.25">
      <c r="A289" s="37" t="s">
        <v>318</v>
      </c>
      <c r="B289" s="38">
        <v>6004139</v>
      </c>
      <c r="C289" s="38">
        <v>145173</v>
      </c>
      <c r="D289" s="38">
        <v>6</v>
      </c>
      <c r="E289" s="71">
        <v>2.4315600000000002</v>
      </c>
      <c r="F289" s="71">
        <f t="shared" si="59"/>
        <v>0.71220000000000006</v>
      </c>
      <c r="G289" s="71">
        <v>4.5933999999999999</v>
      </c>
      <c r="H289" s="71">
        <f t="shared" si="60"/>
        <v>3.79</v>
      </c>
      <c r="I289" s="71">
        <f t="shared" si="61"/>
        <v>3.8483999999999998</v>
      </c>
      <c r="J289" s="71">
        <f t="shared" si="62"/>
        <v>3.2217799999999999</v>
      </c>
      <c r="K289" s="71">
        <v>2.9758100000000001</v>
      </c>
      <c r="L289" s="71">
        <f t="shared" si="63"/>
        <v>3.1233900000000001</v>
      </c>
      <c r="M289" s="60">
        <f t="shared" si="64"/>
        <v>0.77850028334597987</v>
      </c>
      <c r="N289" s="72">
        <f t="shared" si="66"/>
        <v>0.77</v>
      </c>
      <c r="O289" s="61">
        <v>14.26</v>
      </c>
      <c r="P289" s="62">
        <f t="shared" si="56"/>
        <v>14.26</v>
      </c>
      <c r="Q289" s="25"/>
      <c r="R289"/>
      <c r="S289" s="61">
        <v>0</v>
      </c>
      <c r="T289" s="61">
        <v>12.01</v>
      </c>
      <c r="U289" s="60">
        <f t="shared" si="67"/>
        <v>0</v>
      </c>
      <c r="V289" s="71" t="str">
        <f t="shared" si="68"/>
        <v>N</v>
      </c>
      <c r="W289" s="60">
        <f t="shared" si="57"/>
        <v>0.18734388009991673</v>
      </c>
      <c r="X289" s="71" t="str">
        <f t="shared" si="69"/>
        <v>N</v>
      </c>
      <c r="Y289" s="71" t="str">
        <f t="shared" si="65"/>
        <v>N</v>
      </c>
      <c r="Z289" s="62">
        <f t="shared" si="58"/>
        <v>11.41</v>
      </c>
      <c r="AB289" s="59"/>
      <c r="AD289" s="59"/>
    </row>
    <row r="290" spans="1:30" s="58" customFormat="1" x14ac:dyDescent="0.25">
      <c r="A290" s="34" t="s">
        <v>319</v>
      </c>
      <c r="B290" s="36">
        <v>6016091</v>
      </c>
      <c r="C290" s="36">
        <v>146088</v>
      </c>
      <c r="D290" s="36">
        <v>0</v>
      </c>
      <c r="E290" s="2">
        <v>3.1061999999999999</v>
      </c>
      <c r="F290" s="2">
        <f t="shared" si="59"/>
        <v>0.71220000000000006</v>
      </c>
      <c r="G290" s="2">
        <v>3.96557</v>
      </c>
      <c r="H290" s="2">
        <f t="shared" si="60"/>
        <v>3.79</v>
      </c>
      <c r="I290" s="2">
        <f t="shared" si="61"/>
        <v>3.8483999999999998</v>
      </c>
      <c r="J290" s="2">
        <f t="shared" si="62"/>
        <v>2.7814199999999998</v>
      </c>
      <c r="K290" s="2">
        <v>3.4323800000000002</v>
      </c>
      <c r="L290" s="2">
        <f t="shared" si="63"/>
        <v>2.7814199999999998</v>
      </c>
      <c r="M290" s="63">
        <f t="shared" si="64"/>
        <v>1.1167676941993658</v>
      </c>
      <c r="N290" s="70">
        <f t="shared" si="66"/>
        <v>1.1100000000000001</v>
      </c>
      <c r="O290" s="64">
        <v>36.590000000000003</v>
      </c>
      <c r="P290" s="65">
        <f t="shared" si="56"/>
        <v>36.590000000000003</v>
      </c>
      <c r="Q290" s="25"/>
      <c r="R290"/>
      <c r="S290" s="64">
        <v>26.42</v>
      </c>
      <c r="T290" s="64">
        <v>36.44</v>
      </c>
      <c r="U290" s="63">
        <f t="shared" si="67"/>
        <v>0.37925813777441314</v>
      </c>
      <c r="V290" s="2" t="str">
        <f t="shared" si="68"/>
        <v>N</v>
      </c>
      <c r="W290" s="63">
        <f t="shared" si="57"/>
        <v>4.1163556531285863E-3</v>
      </c>
      <c r="X290" s="2" t="str">
        <f t="shared" si="69"/>
        <v>N</v>
      </c>
      <c r="Y290" s="2" t="str">
        <f t="shared" si="65"/>
        <v>N</v>
      </c>
      <c r="Z290" s="65">
        <f t="shared" si="58"/>
        <v>34.619999999999997</v>
      </c>
      <c r="AB290" s="59"/>
      <c r="AD290" s="59"/>
    </row>
    <row r="291" spans="1:30" s="58" customFormat="1" x14ac:dyDescent="0.25">
      <c r="A291" s="34" t="s">
        <v>320</v>
      </c>
      <c r="B291" s="36">
        <v>6005870</v>
      </c>
      <c r="C291" s="36">
        <v>146045</v>
      </c>
      <c r="D291" s="36">
        <v>0</v>
      </c>
      <c r="E291" s="2">
        <v>2.6911299999999998</v>
      </c>
      <c r="F291" s="2">
        <f t="shared" si="59"/>
        <v>0.71220000000000006</v>
      </c>
      <c r="G291" s="2">
        <v>4.36496</v>
      </c>
      <c r="H291" s="2">
        <f t="shared" si="60"/>
        <v>3.79</v>
      </c>
      <c r="I291" s="2">
        <f t="shared" si="61"/>
        <v>3.8483999999999998</v>
      </c>
      <c r="J291" s="2">
        <f t="shared" si="62"/>
        <v>3.06155</v>
      </c>
      <c r="K291" s="2">
        <v>3.2149100000000002</v>
      </c>
      <c r="L291" s="2">
        <f t="shared" si="63"/>
        <v>3.06155</v>
      </c>
      <c r="M291" s="63">
        <f t="shared" si="64"/>
        <v>0.87900899870980376</v>
      </c>
      <c r="N291" s="70">
        <f t="shared" si="66"/>
        <v>0.87</v>
      </c>
      <c r="O291" s="64">
        <v>21.92</v>
      </c>
      <c r="P291" s="65">
        <f t="shared" si="56"/>
        <v>21.92</v>
      </c>
      <c r="Q291" s="25"/>
      <c r="R291"/>
      <c r="S291" s="64">
        <v>24.23</v>
      </c>
      <c r="T291" s="64">
        <v>27.72</v>
      </c>
      <c r="U291" s="63">
        <f t="shared" si="67"/>
        <v>0.14403631861328925</v>
      </c>
      <c r="V291" s="2" t="str">
        <f t="shared" si="68"/>
        <v>N</v>
      </c>
      <c r="W291" s="63">
        <f t="shared" si="57"/>
        <v>-0.20923520923520914</v>
      </c>
      <c r="X291" s="2" t="str">
        <f t="shared" si="69"/>
        <v>Y</v>
      </c>
      <c r="Y291" s="2" t="str">
        <f t="shared" si="65"/>
        <v>N</v>
      </c>
      <c r="Z291" s="65">
        <f t="shared" si="58"/>
        <v>26.34</v>
      </c>
      <c r="AB291" s="59"/>
      <c r="AD291" s="59"/>
    </row>
    <row r="292" spans="1:30" s="58" customFormat="1" x14ac:dyDescent="0.25">
      <c r="A292" s="39" t="s">
        <v>321</v>
      </c>
      <c r="B292" s="40">
        <v>6006910</v>
      </c>
      <c r="C292" s="40">
        <v>145388</v>
      </c>
      <c r="D292" s="40">
        <v>0</v>
      </c>
      <c r="E292" s="73">
        <v>2.2055699999999998</v>
      </c>
      <c r="F292" s="73">
        <f t="shared" si="59"/>
        <v>0.71220000000000006</v>
      </c>
      <c r="G292" s="73">
        <v>4.68947</v>
      </c>
      <c r="H292" s="73">
        <f t="shared" si="60"/>
        <v>3.79</v>
      </c>
      <c r="I292" s="73">
        <f t="shared" si="61"/>
        <v>3.8483999999999998</v>
      </c>
      <c r="J292" s="73">
        <f t="shared" si="62"/>
        <v>3.2891599999999999</v>
      </c>
      <c r="K292" s="73">
        <v>3.6488</v>
      </c>
      <c r="L292" s="73">
        <f t="shared" si="63"/>
        <v>3.2891599999999999</v>
      </c>
      <c r="M292" s="66">
        <f t="shared" si="64"/>
        <v>0.67055722433691278</v>
      </c>
      <c r="N292" s="74">
        <f t="shared" si="66"/>
        <v>0.67</v>
      </c>
      <c r="O292" s="67">
        <v>0</v>
      </c>
      <c r="P292" s="68">
        <f t="shared" si="56"/>
        <v>0</v>
      </c>
      <c r="Q292" s="25"/>
      <c r="R292"/>
      <c r="S292" s="67">
        <v>0</v>
      </c>
      <c r="T292" s="67">
        <v>9.75</v>
      </c>
      <c r="U292" s="66">
        <f t="shared" si="67"/>
        <v>0</v>
      </c>
      <c r="V292" s="73" t="str">
        <f t="shared" si="68"/>
        <v>N</v>
      </c>
      <c r="W292" s="66">
        <f t="shared" si="57"/>
        <v>-1</v>
      </c>
      <c r="X292" s="73" t="str">
        <f t="shared" si="69"/>
        <v>Y</v>
      </c>
      <c r="Y292" s="73" t="str">
        <f t="shared" si="65"/>
        <v>N</v>
      </c>
      <c r="Z292" s="68">
        <f t="shared" si="58"/>
        <v>9.27</v>
      </c>
      <c r="AB292" s="59"/>
      <c r="AD292" s="59"/>
    </row>
    <row r="293" spans="1:30" s="58" customFormat="1" x14ac:dyDescent="0.25">
      <c r="A293" s="37" t="s">
        <v>322</v>
      </c>
      <c r="B293" s="38">
        <v>6003255</v>
      </c>
      <c r="C293" s="38">
        <v>145241</v>
      </c>
      <c r="D293" s="38">
        <v>0</v>
      </c>
      <c r="E293" s="71">
        <v>2.9642599999999999</v>
      </c>
      <c r="F293" s="71">
        <f t="shared" si="59"/>
        <v>0.71220000000000006</v>
      </c>
      <c r="G293" s="71">
        <v>4.2029300000000003</v>
      </c>
      <c r="H293" s="71">
        <f t="shared" si="60"/>
        <v>3.79</v>
      </c>
      <c r="I293" s="71">
        <f t="shared" si="61"/>
        <v>3.8483999999999998</v>
      </c>
      <c r="J293" s="71">
        <f t="shared" si="62"/>
        <v>2.9479000000000002</v>
      </c>
      <c r="K293" s="71">
        <v>2.9243899999999998</v>
      </c>
      <c r="L293" s="71">
        <f t="shared" si="63"/>
        <v>2.9384999999999999</v>
      </c>
      <c r="M293" s="60">
        <f t="shared" si="64"/>
        <v>1.0087663774034372</v>
      </c>
      <c r="N293" s="72">
        <f t="shared" si="66"/>
        <v>1</v>
      </c>
      <c r="O293" s="61">
        <v>30.98</v>
      </c>
      <c r="P293" s="62">
        <f t="shared" si="56"/>
        <v>30.98</v>
      </c>
      <c r="Q293" s="25"/>
      <c r="R293"/>
      <c r="S293" s="61">
        <v>30.98</v>
      </c>
      <c r="T293" s="61">
        <v>35.35</v>
      </c>
      <c r="U293" s="60">
        <f t="shared" si="67"/>
        <v>0.14105874757908332</v>
      </c>
      <c r="V293" s="71" t="str">
        <f t="shared" si="68"/>
        <v>N</v>
      </c>
      <c r="W293" s="60">
        <f t="shared" si="57"/>
        <v>-0.12362093352192365</v>
      </c>
      <c r="X293" s="71" t="str">
        <f t="shared" si="69"/>
        <v>Y</v>
      </c>
      <c r="Y293" s="71" t="str">
        <f t="shared" si="65"/>
        <v>N</v>
      </c>
      <c r="Z293" s="62">
        <f t="shared" si="58"/>
        <v>33.589999999999996</v>
      </c>
      <c r="AB293" s="59"/>
      <c r="AD293" s="59"/>
    </row>
    <row r="294" spans="1:30" s="58" customFormat="1" x14ac:dyDescent="0.25">
      <c r="A294" s="34" t="s">
        <v>323</v>
      </c>
      <c r="B294" s="36">
        <v>6012066</v>
      </c>
      <c r="C294" s="36">
        <v>146103</v>
      </c>
      <c r="D294" s="36">
        <v>0</v>
      </c>
      <c r="E294" s="2">
        <v>3.4736899999999999</v>
      </c>
      <c r="F294" s="2">
        <f t="shared" si="59"/>
        <v>0.71220000000000006</v>
      </c>
      <c r="G294" s="2">
        <v>3.3882300000000001</v>
      </c>
      <c r="H294" s="2">
        <f t="shared" si="60"/>
        <v>3.79</v>
      </c>
      <c r="I294" s="2">
        <f t="shared" si="61"/>
        <v>3.8483999999999998</v>
      </c>
      <c r="J294" s="2">
        <f t="shared" si="62"/>
        <v>2.3764799999999999</v>
      </c>
      <c r="K294" s="2">
        <v>2.77169</v>
      </c>
      <c r="L294" s="2">
        <f t="shared" si="63"/>
        <v>2.3764799999999999</v>
      </c>
      <c r="M294" s="63">
        <f t="shared" si="64"/>
        <v>1.4616954487308962</v>
      </c>
      <c r="N294" s="70">
        <f t="shared" si="66"/>
        <v>1.46</v>
      </c>
      <c r="O294" s="64">
        <v>38.68</v>
      </c>
      <c r="P294" s="65">
        <f t="shared" si="56"/>
        <v>38.68</v>
      </c>
      <c r="Q294" s="25"/>
      <c r="R294"/>
      <c r="S294" s="64">
        <v>38.68</v>
      </c>
      <c r="T294" s="64">
        <v>38.68</v>
      </c>
      <c r="U294" s="63">
        <f t="shared" si="67"/>
        <v>0</v>
      </c>
      <c r="V294" s="2" t="str">
        <f t="shared" si="68"/>
        <v>N</v>
      </c>
      <c r="W294" s="63">
        <f t="shared" si="57"/>
        <v>0</v>
      </c>
      <c r="X294" s="2" t="str">
        <f t="shared" si="69"/>
        <v>N</v>
      </c>
      <c r="Y294" s="2" t="str">
        <f t="shared" si="65"/>
        <v>N</v>
      </c>
      <c r="Z294" s="65">
        <f t="shared" si="58"/>
        <v>36.75</v>
      </c>
      <c r="AB294" s="59"/>
      <c r="AD294" s="59"/>
    </row>
    <row r="295" spans="1:30" s="58" customFormat="1" x14ac:dyDescent="0.25">
      <c r="A295" s="34" t="s">
        <v>324</v>
      </c>
      <c r="B295" s="36">
        <v>6003917</v>
      </c>
      <c r="C295" s="36">
        <v>146042</v>
      </c>
      <c r="D295" s="36">
        <v>0</v>
      </c>
      <c r="E295" s="2">
        <v>3.3985699999999999</v>
      </c>
      <c r="F295" s="2">
        <f t="shared" si="59"/>
        <v>0.71220000000000006</v>
      </c>
      <c r="G295" s="2">
        <v>3.78023</v>
      </c>
      <c r="H295" s="2">
        <f t="shared" si="60"/>
        <v>3.79</v>
      </c>
      <c r="I295" s="2">
        <f t="shared" si="61"/>
        <v>3.8483999999999998</v>
      </c>
      <c r="J295" s="2">
        <f t="shared" si="62"/>
        <v>2.6514199999999999</v>
      </c>
      <c r="K295" s="2">
        <v>3.24586</v>
      </c>
      <c r="L295" s="2">
        <f t="shared" si="63"/>
        <v>2.6514199999999999</v>
      </c>
      <c r="M295" s="63">
        <f t="shared" si="64"/>
        <v>1.2817923980357695</v>
      </c>
      <c r="N295" s="70">
        <f t="shared" si="66"/>
        <v>1.28</v>
      </c>
      <c r="O295" s="64">
        <v>38.68</v>
      </c>
      <c r="P295" s="65">
        <f t="shared" si="56"/>
        <v>38.68</v>
      </c>
      <c r="Q295" s="25"/>
      <c r="R295"/>
      <c r="S295" s="64">
        <v>35.35</v>
      </c>
      <c r="T295" s="64">
        <v>38.68</v>
      </c>
      <c r="U295" s="63">
        <f t="shared" si="67"/>
        <v>9.4200848656294148E-2</v>
      </c>
      <c r="V295" s="2" t="str">
        <f t="shared" si="68"/>
        <v>N</v>
      </c>
      <c r="W295" s="63">
        <f t="shared" si="57"/>
        <v>0</v>
      </c>
      <c r="X295" s="2" t="str">
        <f t="shared" si="69"/>
        <v>N</v>
      </c>
      <c r="Y295" s="2" t="str">
        <f t="shared" si="65"/>
        <v>N</v>
      </c>
      <c r="Z295" s="65">
        <f t="shared" si="58"/>
        <v>36.75</v>
      </c>
      <c r="AB295" s="59"/>
      <c r="AD295" s="59"/>
    </row>
    <row r="296" spans="1:30" s="58" customFormat="1" x14ac:dyDescent="0.25">
      <c r="A296" s="34" t="s">
        <v>325</v>
      </c>
      <c r="B296" s="36">
        <v>6000756</v>
      </c>
      <c r="C296" s="36">
        <v>146059</v>
      </c>
      <c r="D296" s="36">
        <v>0</v>
      </c>
      <c r="E296" s="2">
        <v>3.1540699999999999</v>
      </c>
      <c r="F296" s="2">
        <f t="shared" si="59"/>
        <v>0.71220000000000006</v>
      </c>
      <c r="G296" s="2">
        <v>4.5418900000000004</v>
      </c>
      <c r="H296" s="2">
        <f t="shared" si="60"/>
        <v>3.79</v>
      </c>
      <c r="I296" s="2">
        <f t="shared" si="61"/>
        <v>3.8483999999999998</v>
      </c>
      <c r="J296" s="2">
        <f t="shared" si="62"/>
        <v>3.1856499999999999</v>
      </c>
      <c r="K296" s="2">
        <v>3.2854800000000002</v>
      </c>
      <c r="L296" s="2">
        <f t="shared" si="63"/>
        <v>3.1856499999999999</v>
      </c>
      <c r="M296" s="63">
        <f t="shared" si="64"/>
        <v>0.99008679547345124</v>
      </c>
      <c r="N296" s="70">
        <f t="shared" si="66"/>
        <v>0.99</v>
      </c>
      <c r="O296" s="64">
        <v>30.33</v>
      </c>
      <c r="P296" s="65">
        <f t="shared" si="56"/>
        <v>30.33</v>
      </c>
      <c r="Q296" s="25"/>
      <c r="R296"/>
      <c r="S296" s="64">
        <v>26.42</v>
      </c>
      <c r="T296" s="64">
        <v>36.590000000000003</v>
      </c>
      <c r="U296" s="63">
        <f t="shared" si="67"/>
        <v>0.38493565480696446</v>
      </c>
      <c r="V296" s="2" t="str">
        <f t="shared" si="68"/>
        <v>N</v>
      </c>
      <c r="W296" s="63">
        <f t="shared" si="57"/>
        <v>-0.1710849959005194</v>
      </c>
      <c r="X296" s="2" t="str">
        <f t="shared" si="69"/>
        <v>Y</v>
      </c>
      <c r="Y296" s="2" t="str">
        <f t="shared" si="65"/>
        <v>N</v>
      </c>
      <c r="Z296" s="65">
        <f t="shared" si="58"/>
        <v>34.769999999999996</v>
      </c>
      <c r="AB296" s="59"/>
      <c r="AD296" s="59"/>
    </row>
    <row r="297" spans="1:30" s="58" customFormat="1" x14ac:dyDescent="0.25">
      <c r="A297" s="39" t="s">
        <v>326</v>
      </c>
      <c r="B297" s="40">
        <v>6000780</v>
      </c>
      <c r="C297" s="40">
        <v>145952</v>
      </c>
      <c r="D297" s="40">
        <v>0</v>
      </c>
      <c r="E297" s="73">
        <v>3.2837299999999998</v>
      </c>
      <c r="F297" s="73">
        <f t="shared" si="59"/>
        <v>0.71220000000000006</v>
      </c>
      <c r="G297" s="73">
        <v>4.0780000000000003</v>
      </c>
      <c r="H297" s="73">
        <f t="shared" si="60"/>
        <v>3.79</v>
      </c>
      <c r="I297" s="73">
        <f t="shared" si="61"/>
        <v>3.8483999999999998</v>
      </c>
      <c r="J297" s="73">
        <f t="shared" si="62"/>
        <v>2.8602799999999999</v>
      </c>
      <c r="K297" s="73">
        <v>2.9723899999999999</v>
      </c>
      <c r="L297" s="73">
        <f t="shared" si="63"/>
        <v>2.8602799999999999</v>
      </c>
      <c r="M297" s="66">
        <f t="shared" si="64"/>
        <v>1.1480449466485798</v>
      </c>
      <c r="N297" s="74">
        <f t="shared" si="66"/>
        <v>1.1399999999999999</v>
      </c>
      <c r="O297" s="67">
        <v>37.04</v>
      </c>
      <c r="P297" s="68">
        <f t="shared" si="56"/>
        <v>37.04</v>
      </c>
      <c r="Q297" s="25"/>
      <c r="R297"/>
      <c r="S297" s="67">
        <v>36.44</v>
      </c>
      <c r="T297" s="67">
        <v>37.04</v>
      </c>
      <c r="U297" s="66">
        <f t="shared" si="67"/>
        <v>1.6465422612513762E-2</v>
      </c>
      <c r="V297" s="73" t="str">
        <f t="shared" si="68"/>
        <v>N</v>
      </c>
      <c r="W297" s="66">
        <f t="shared" si="57"/>
        <v>0</v>
      </c>
      <c r="X297" s="73" t="str">
        <f t="shared" si="69"/>
        <v>N</v>
      </c>
      <c r="Y297" s="73" t="str">
        <f t="shared" si="65"/>
        <v>N</v>
      </c>
      <c r="Z297" s="68">
        <f t="shared" si="58"/>
        <v>35.19</v>
      </c>
      <c r="AB297" s="59"/>
      <c r="AD297" s="59"/>
    </row>
    <row r="298" spans="1:30" s="58" customFormat="1" x14ac:dyDescent="0.25">
      <c r="A298" s="37" t="s">
        <v>327</v>
      </c>
      <c r="B298" s="38">
        <v>6004261</v>
      </c>
      <c r="C298" s="38">
        <v>145016</v>
      </c>
      <c r="D298" s="38">
        <v>0</v>
      </c>
      <c r="E298" s="71">
        <v>3.5710600000000001</v>
      </c>
      <c r="F298" s="71">
        <f t="shared" si="59"/>
        <v>0.71220000000000006</v>
      </c>
      <c r="G298" s="71">
        <v>5.09063</v>
      </c>
      <c r="H298" s="71">
        <f t="shared" si="60"/>
        <v>3.79</v>
      </c>
      <c r="I298" s="71">
        <f t="shared" si="61"/>
        <v>3.8483999999999998</v>
      </c>
      <c r="J298" s="71">
        <f t="shared" si="62"/>
        <v>3.5705300000000002</v>
      </c>
      <c r="K298" s="71">
        <v>2.99377</v>
      </c>
      <c r="L298" s="71">
        <f t="shared" si="63"/>
        <v>3.3398300000000001</v>
      </c>
      <c r="M298" s="60">
        <f t="shared" si="64"/>
        <v>1.0692340628115802</v>
      </c>
      <c r="N298" s="72">
        <f t="shared" si="66"/>
        <v>1.06</v>
      </c>
      <c r="O298" s="61">
        <v>34.26</v>
      </c>
      <c r="P298" s="62">
        <f t="shared" si="56"/>
        <v>34.26</v>
      </c>
      <c r="Q298" s="25"/>
      <c r="R298"/>
      <c r="S298" s="61">
        <v>37.19</v>
      </c>
      <c r="T298" s="61">
        <v>34.799999999999997</v>
      </c>
      <c r="U298" s="60">
        <f t="shared" si="67"/>
        <v>-6.4264587254638364E-2</v>
      </c>
      <c r="V298" s="71" t="str">
        <f t="shared" si="68"/>
        <v>Y</v>
      </c>
      <c r="W298" s="60">
        <f t="shared" si="57"/>
        <v>-1.5517241379310322E-2</v>
      </c>
      <c r="X298" s="71" t="str">
        <f t="shared" si="69"/>
        <v>N</v>
      </c>
      <c r="Y298" s="71" t="str">
        <f t="shared" si="65"/>
        <v>N</v>
      </c>
      <c r="Z298" s="62">
        <f t="shared" si="58"/>
        <v>33.06</v>
      </c>
      <c r="AB298" s="59"/>
      <c r="AD298" s="59"/>
    </row>
    <row r="299" spans="1:30" s="58" customFormat="1" x14ac:dyDescent="0.25">
      <c r="A299" s="34" t="s">
        <v>328</v>
      </c>
      <c r="B299" s="36">
        <v>6000723</v>
      </c>
      <c r="C299" s="36">
        <v>145456</v>
      </c>
      <c r="D299" s="36">
        <v>0</v>
      </c>
      <c r="E299" s="2">
        <v>2.9716800000000001</v>
      </c>
      <c r="F299" s="2">
        <f t="shared" si="59"/>
        <v>0.71220000000000006</v>
      </c>
      <c r="G299" s="2">
        <v>4.3994</v>
      </c>
      <c r="H299" s="2">
        <f t="shared" si="60"/>
        <v>3.79</v>
      </c>
      <c r="I299" s="2">
        <f t="shared" si="61"/>
        <v>3.8483999999999998</v>
      </c>
      <c r="J299" s="2">
        <f t="shared" si="62"/>
        <v>3.0857100000000002</v>
      </c>
      <c r="K299" s="2">
        <v>3.3207</v>
      </c>
      <c r="L299" s="2">
        <f t="shared" si="63"/>
        <v>3.0857100000000002</v>
      </c>
      <c r="M299" s="63">
        <f t="shared" si="64"/>
        <v>0.96304578200803059</v>
      </c>
      <c r="N299" s="70">
        <f t="shared" si="66"/>
        <v>0.96</v>
      </c>
      <c r="O299" s="64">
        <v>28.38</v>
      </c>
      <c r="P299" s="65">
        <f t="shared" si="56"/>
        <v>28.38</v>
      </c>
      <c r="Q299" s="25"/>
      <c r="R299"/>
      <c r="S299" s="64">
        <v>26.42</v>
      </c>
      <c r="T299" s="64">
        <v>34.26</v>
      </c>
      <c r="U299" s="63">
        <f t="shared" si="67"/>
        <v>0.29674489023467054</v>
      </c>
      <c r="V299" s="2" t="str">
        <f t="shared" si="68"/>
        <v>N</v>
      </c>
      <c r="W299" s="63">
        <f t="shared" si="57"/>
        <v>-0.17162872154115585</v>
      </c>
      <c r="X299" s="2" t="str">
        <f t="shared" si="69"/>
        <v>Y</v>
      </c>
      <c r="Y299" s="2" t="str">
        <f t="shared" si="65"/>
        <v>N</v>
      </c>
      <c r="Z299" s="65">
        <f t="shared" si="58"/>
        <v>32.549999999999997</v>
      </c>
      <c r="AB299" s="59"/>
      <c r="AD299" s="59"/>
    </row>
    <row r="300" spans="1:30" s="58" customFormat="1" x14ac:dyDescent="0.25">
      <c r="A300" s="34" t="s">
        <v>329</v>
      </c>
      <c r="B300" s="36">
        <v>6007199</v>
      </c>
      <c r="C300" s="36">
        <v>145058</v>
      </c>
      <c r="D300" s="36">
        <v>0</v>
      </c>
      <c r="E300" s="2">
        <v>3.0260400000000001</v>
      </c>
      <c r="F300" s="2">
        <f t="shared" si="59"/>
        <v>0.71220000000000006</v>
      </c>
      <c r="G300" s="2">
        <v>4.9882200000000001</v>
      </c>
      <c r="H300" s="2">
        <f t="shared" si="60"/>
        <v>3.79</v>
      </c>
      <c r="I300" s="2">
        <f t="shared" si="61"/>
        <v>3.8483999999999998</v>
      </c>
      <c r="J300" s="2">
        <f t="shared" si="62"/>
        <v>3.4986999999999999</v>
      </c>
      <c r="K300" s="2">
        <v>3.25773</v>
      </c>
      <c r="L300" s="2">
        <f t="shared" si="63"/>
        <v>3.4023099999999999</v>
      </c>
      <c r="M300" s="63">
        <f t="shared" si="64"/>
        <v>0.88940749079302006</v>
      </c>
      <c r="N300" s="70">
        <f t="shared" si="66"/>
        <v>0.88</v>
      </c>
      <c r="O300" s="64">
        <v>22.69</v>
      </c>
      <c r="P300" s="65">
        <f t="shared" si="56"/>
        <v>22.69</v>
      </c>
      <c r="Q300" s="25"/>
      <c r="R300"/>
      <c r="S300" s="64">
        <v>19.600000000000001</v>
      </c>
      <c r="T300" s="64">
        <v>25</v>
      </c>
      <c r="U300" s="63">
        <f t="shared" si="67"/>
        <v>0.27551020408163257</v>
      </c>
      <c r="V300" s="2" t="str">
        <f t="shared" si="68"/>
        <v>N</v>
      </c>
      <c r="W300" s="63">
        <f t="shared" si="57"/>
        <v>-9.2399999999999954E-2</v>
      </c>
      <c r="X300" s="2" t="str">
        <f t="shared" si="69"/>
        <v>Y</v>
      </c>
      <c r="Y300" s="2" t="str">
        <f t="shared" si="65"/>
        <v>N</v>
      </c>
      <c r="Z300" s="65">
        <f t="shared" si="58"/>
        <v>23.75</v>
      </c>
      <c r="AB300" s="59"/>
      <c r="AD300" s="59"/>
    </row>
    <row r="301" spans="1:30" s="58" customFormat="1" x14ac:dyDescent="0.25">
      <c r="A301" s="34" t="s">
        <v>330</v>
      </c>
      <c r="B301" s="36">
        <v>6002083</v>
      </c>
      <c r="C301" s="36">
        <v>145452</v>
      </c>
      <c r="D301" s="36">
        <v>0</v>
      </c>
      <c r="E301" s="2">
        <v>3.1127099999999999</v>
      </c>
      <c r="F301" s="2">
        <f t="shared" si="59"/>
        <v>0.71220000000000006</v>
      </c>
      <c r="G301" s="2">
        <v>5.34537</v>
      </c>
      <c r="H301" s="2">
        <f t="shared" si="60"/>
        <v>3.79</v>
      </c>
      <c r="I301" s="2">
        <f t="shared" si="61"/>
        <v>3.8483999999999998</v>
      </c>
      <c r="J301" s="2">
        <f t="shared" si="62"/>
        <v>3.7492000000000001</v>
      </c>
      <c r="K301" s="2">
        <v>3.3487</v>
      </c>
      <c r="L301" s="2">
        <f t="shared" si="63"/>
        <v>3.589</v>
      </c>
      <c r="M301" s="63">
        <f t="shared" si="64"/>
        <v>0.86729172471440508</v>
      </c>
      <c r="N301" s="70">
        <f t="shared" si="66"/>
        <v>0.86</v>
      </c>
      <c r="O301" s="64">
        <v>21.15</v>
      </c>
      <c r="P301" s="65">
        <f t="shared" si="56"/>
        <v>21.15</v>
      </c>
      <c r="Q301" s="25"/>
      <c r="R301"/>
      <c r="S301" s="64">
        <v>19.600000000000001</v>
      </c>
      <c r="T301" s="64">
        <v>20.37</v>
      </c>
      <c r="U301" s="63">
        <f t="shared" si="67"/>
        <v>3.9285714285714264E-2</v>
      </c>
      <c r="V301" s="2" t="str">
        <f t="shared" si="68"/>
        <v>N</v>
      </c>
      <c r="W301" s="63">
        <f t="shared" si="57"/>
        <v>3.8291605301914458E-2</v>
      </c>
      <c r="X301" s="2" t="str">
        <f t="shared" si="69"/>
        <v>N</v>
      </c>
      <c r="Y301" s="2" t="str">
        <f t="shared" si="65"/>
        <v>N</v>
      </c>
      <c r="Z301" s="65">
        <f t="shared" si="58"/>
        <v>19.360000000000003</v>
      </c>
      <c r="AB301" s="59"/>
      <c r="AD301" s="59"/>
    </row>
    <row r="302" spans="1:30" s="58" customFormat="1" x14ac:dyDescent="0.25">
      <c r="A302" s="39" t="s">
        <v>331</v>
      </c>
      <c r="B302" s="40">
        <v>6005920</v>
      </c>
      <c r="C302" s="40">
        <v>145319</v>
      </c>
      <c r="D302" s="40">
        <v>0</v>
      </c>
      <c r="E302" s="73">
        <v>2.8360599999999998</v>
      </c>
      <c r="F302" s="73">
        <f t="shared" si="59"/>
        <v>0.71220000000000006</v>
      </c>
      <c r="G302" s="73">
        <v>4.9192400000000003</v>
      </c>
      <c r="H302" s="73">
        <f t="shared" si="60"/>
        <v>3.79</v>
      </c>
      <c r="I302" s="73">
        <f t="shared" si="61"/>
        <v>3.8483999999999998</v>
      </c>
      <c r="J302" s="73">
        <f t="shared" si="62"/>
        <v>3.4503200000000001</v>
      </c>
      <c r="K302" s="73">
        <v>3.1041400000000001</v>
      </c>
      <c r="L302" s="73">
        <f t="shared" si="63"/>
        <v>3.3118500000000002</v>
      </c>
      <c r="M302" s="66">
        <f t="shared" si="64"/>
        <v>0.8563370925615591</v>
      </c>
      <c r="N302" s="74">
        <f t="shared" si="66"/>
        <v>0.85</v>
      </c>
      <c r="O302" s="67">
        <v>20.37</v>
      </c>
      <c r="P302" s="68">
        <f t="shared" si="56"/>
        <v>20.37</v>
      </c>
      <c r="Q302" s="25"/>
      <c r="R302"/>
      <c r="S302" s="67">
        <v>18.829999999999998</v>
      </c>
      <c r="T302" s="67">
        <v>18.829999999999998</v>
      </c>
      <c r="U302" s="66">
        <f t="shared" si="67"/>
        <v>0</v>
      </c>
      <c r="V302" s="73" t="str">
        <f t="shared" si="68"/>
        <v>N</v>
      </c>
      <c r="W302" s="66">
        <f t="shared" si="57"/>
        <v>8.1784386617100524E-2</v>
      </c>
      <c r="X302" s="73" t="str">
        <f t="shared" si="69"/>
        <v>N</v>
      </c>
      <c r="Y302" s="73" t="str">
        <f t="shared" si="65"/>
        <v>N</v>
      </c>
      <c r="Z302" s="68">
        <f t="shared" si="58"/>
        <v>17.89</v>
      </c>
      <c r="AB302" s="59"/>
      <c r="AD302" s="59"/>
    </row>
    <row r="303" spans="1:30" s="58" customFormat="1" x14ac:dyDescent="0.25">
      <c r="A303" s="37" t="s">
        <v>332</v>
      </c>
      <c r="B303" s="38">
        <v>6006902</v>
      </c>
      <c r="C303" s="38">
        <v>145447</v>
      </c>
      <c r="D303" s="38">
        <v>0</v>
      </c>
      <c r="E303" s="71">
        <v>3.57803</v>
      </c>
      <c r="F303" s="71">
        <f t="shared" si="59"/>
        <v>0.71220000000000006</v>
      </c>
      <c r="G303" s="71">
        <v>5.75326</v>
      </c>
      <c r="H303" s="71">
        <f t="shared" si="60"/>
        <v>3.79</v>
      </c>
      <c r="I303" s="71">
        <f t="shared" si="61"/>
        <v>3.8483999999999998</v>
      </c>
      <c r="J303" s="71">
        <f t="shared" si="62"/>
        <v>4.0352899999999998</v>
      </c>
      <c r="K303" s="71">
        <v>3.6804899999999998</v>
      </c>
      <c r="L303" s="71">
        <f t="shared" si="63"/>
        <v>3.89337</v>
      </c>
      <c r="M303" s="60">
        <f t="shared" si="64"/>
        <v>0.91900589977320424</v>
      </c>
      <c r="N303" s="72">
        <f t="shared" si="66"/>
        <v>0.91</v>
      </c>
      <c r="O303" s="61">
        <v>25</v>
      </c>
      <c r="P303" s="62">
        <f t="shared" si="56"/>
        <v>25</v>
      </c>
      <c r="Q303" s="25"/>
      <c r="R303"/>
      <c r="S303" s="61">
        <v>27.07</v>
      </c>
      <c r="T303" s="61">
        <v>29.68</v>
      </c>
      <c r="U303" s="60">
        <f t="shared" si="67"/>
        <v>9.6416697451052802E-2</v>
      </c>
      <c r="V303" s="71" t="str">
        <f t="shared" si="68"/>
        <v>N</v>
      </c>
      <c r="W303" s="60">
        <f t="shared" si="57"/>
        <v>-0.15768194070080863</v>
      </c>
      <c r="X303" s="71" t="str">
        <f t="shared" si="69"/>
        <v>Y</v>
      </c>
      <c r="Y303" s="71" t="str">
        <f t="shared" si="65"/>
        <v>N</v>
      </c>
      <c r="Z303" s="62">
        <f t="shared" si="58"/>
        <v>28.200000000000003</v>
      </c>
      <c r="AB303" s="59"/>
      <c r="AD303" s="59"/>
    </row>
    <row r="304" spans="1:30" s="58" customFormat="1" x14ac:dyDescent="0.25">
      <c r="A304" s="34" t="s">
        <v>333</v>
      </c>
      <c r="B304" s="36">
        <v>6003560</v>
      </c>
      <c r="C304" s="36">
        <v>145911</v>
      </c>
      <c r="D304" s="36">
        <v>0</v>
      </c>
      <c r="E304" s="2">
        <v>3.7819500000000001</v>
      </c>
      <c r="F304" s="2">
        <f t="shared" si="59"/>
        <v>0.71220000000000006</v>
      </c>
      <c r="G304" s="2">
        <v>5.1386700000000003</v>
      </c>
      <c r="H304" s="2">
        <f t="shared" si="60"/>
        <v>3.79</v>
      </c>
      <c r="I304" s="2">
        <f t="shared" si="61"/>
        <v>3.8483999999999998</v>
      </c>
      <c r="J304" s="2">
        <f t="shared" si="62"/>
        <v>3.6042200000000002</v>
      </c>
      <c r="K304" s="2">
        <v>3.16256</v>
      </c>
      <c r="L304" s="2">
        <f t="shared" si="63"/>
        <v>3.4275600000000002</v>
      </c>
      <c r="M304" s="63">
        <f t="shared" si="64"/>
        <v>1.1033942513041346</v>
      </c>
      <c r="N304" s="70">
        <f t="shared" si="66"/>
        <v>1.1000000000000001</v>
      </c>
      <c r="O304" s="64">
        <v>36.44</v>
      </c>
      <c r="P304" s="65">
        <f t="shared" si="56"/>
        <v>36.44</v>
      </c>
      <c r="Q304" s="25"/>
      <c r="R304"/>
      <c r="S304" s="64">
        <v>30.33</v>
      </c>
      <c r="T304" s="64">
        <v>29.03</v>
      </c>
      <c r="U304" s="63">
        <f t="shared" si="67"/>
        <v>-4.2861852950873629E-2</v>
      </c>
      <c r="V304" s="2" t="str">
        <f t="shared" si="68"/>
        <v>N</v>
      </c>
      <c r="W304" s="63">
        <f t="shared" si="57"/>
        <v>0.2552531863589389</v>
      </c>
      <c r="X304" s="2" t="str">
        <f t="shared" si="69"/>
        <v>N</v>
      </c>
      <c r="Y304" s="2" t="str">
        <f t="shared" si="65"/>
        <v>N</v>
      </c>
      <c r="Z304" s="65">
        <f t="shared" si="58"/>
        <v>27.580000000000002</v>
      </c>
      <c r="AB304" s="59"/>
      <c r="AD304" s="59"/>
    </row>
    <row r="305" spans="1:30" s="58" customFormat="1" x14ac:dyDescent="0.25">
      <c r="A305" s="34" t="s">
        <v>334</v>
      </c>
      <c r="B305" s="36">
        <v>6000681</v>
      </c>
      <c r="C305" s="36">
        <v>145367</v>
      </c>
      <c r="D305" s="36">
        <v>0</v>
      </c>
      <c r="E305" s="2">
        <v>2.7326299999999999</v>
      </c>
      <c r="F305" s="2">
        <f t="shared" si="59"/>
        <v>0.71220000000000006</v>
      </c>
      <c r="G305" s="2">
        <v>4.26919</v>
      </c>
      <c r="H305" s="2">
        <f t="shared" si="60"/>
        <v>3.79</v>
      </c>
      <c r="I305" s="2">
        <f t="shared" si="61"/>
        <v>3.8483999999999998</v>
      </c>
      <c r="J305" s="2">
        <f t="shared" si="62"/>
        <v>2.99438</v>
      </c>
      <c r="K305" s="2">
        <v>2.9915400000000001</v>
      </c>
      <c r="L305" s="2">
        <f t="shared" si="63"/>
        <v>2.9932400000000001</v>
      </c>
      <c r="M305" s="63">
        <f t="shared" si="64"/>
        <v>0.91293381085379044</v>
      </c>
      <c r="N305" s="70">
        <f t="shared" si="66"/>
        <v>0.91</v>
      </c>
      <c r="O305" s="64">
        <v>25</v>
      </c>
      <c r="P305" s="65">
        <f t="shared" si="56"/>
        <v>25</v>
      </c>
      <c r="Q305" s="25"/>
      <c r="R305"/>
      <c r="S305" s="64">
        <v>32.619999999999997</v>
      </c>
      <c r="T305" s="64">
        <v>33.159999999999997</v>
      </c>
      <c r="U305" s="63">
        <f t="shared" si="67"/>
        <v>1.6554261189454297E-2</v>
      </c>
      <c r="V305" s="2" t="str">
        <f t="shared" si="68"/>
        <v>N</v>
      </c>
      <c r="W305" s="63">
        <f t="shared" si="57"/>
        <v>-0.24607961399276229</v>
      </c>
      <c r="X305" s="2" t="str">
        <f t="shared" si="69"/>
        <v>Y</v>
      </c>
      <c r="Y305" s="2" t="str">
        <f t="shared" si="65"/>
        <v>N</v>
      </c>
      <c r="Z305" s="65">
        <f t="shared" si="58"/>
        <v>31.51</v>
      </c>
      <c r="AB305" s="59"/>
      <c r="AD305" s="59"/>
    </row>
    <row r="306" spans="1:30" s="58" customFormat="1" x14ac:dyDescent="0.25">
      <c r="A306" s="34" t="s">
        <v>335</v>
      </c>
      <c r="B306" s="36">
        <v>6004592</v>
      </c>
      <c r="C306" s="36">
        <v>145470</v>
      </c>
      <c r="D306" s="36">
        <v>0</v>
      </c>
      <c r="E306" s="2">
        <v>2.8414000000000001</v>
      </c>
      <c r="F306" s="2">
        <f t="shared" si="59"/>
        <v>0.71220000000000006</v>
      </c>
      <c r="G306" s="2">
        <v>3.61748</v>
      </c>
      <c r="H306" s="2">
        <f t="shared" si="60"/>
        <v>3.79</v>
      </c>
      <c r="I306" s="2">
        <f t="shared" si="61"/>
        <v>3.8483999999999998</v>
      </c>
      <c r="J306" s="2">
        <f t="shared" si="62"/>
        <v>2.5372699999999999</v>
      </c>
      <c r="K306" s="2">
        <v>3.1095899999999999</v>
      </c>
      <c r="L306" s="2">
        <f t="shared" si="63"/>
        <v>2.5372699999999999</v>
      </c>
      <c r="M306" s="63">
        <f t="shared" si="64"/>
        <v>1.1198650518076516</v>
      </c>
      <c r="N306" s="70">
        <f t="shared" si="66"/>
        <v>1.1100000000000001</v>
      </c>
      <c r="O306" s="64">
        <v>36.590000000000003</v>
      </c>
      <c r="P306" s="65">
        <f t="shared" si="56"/>
        <v>36.590000000000003</v>
      </c>
      <c r="Q306" s="25"/>
      <c r="R306"/>
      <c r="S306" s="64">
        <v>38.08</v>
      </c>
      <c r="T306" s="64">
        <v>37.630000000000003</v>
      </c>
      <c r="U306" s="63">
        <f t="shared" si="67"/>
        <v>-1.1817226890756191E-2</v>
      </c>
      <c r="V306" s="2" t="str">
        <f t="shared" si="68"/>
        <v>N</v>
      </c>
      <c r="W306" s="63">
        <f t="shared" si="57"/>
        <v>-2.7637523252723867E-2</v>
      </c>
      <c r="X306" s="2" t="str">
        <f t="shared" si="69"/>
        <v>N</v>
      </c>
      <c r="Y306" s="2" t="str">
        <f t="shared" si="65"/>
        <v>N</v>
      </c>
      <c r="Z306" s="65">
        <f t="shared" si="58"/>
        <v>35.75</v>
      </c>
      <c r="AB306" s="59"/>
      <c r="AD306" s="59"/>
    </row>
    <row r="307" spans="1:30" s="58" customFormat="1" x14ac:dyDescent="0.25">
      <c r="A307" s="39" t="s">
        <v>336</v>
      </c>
      <c r="B307" s="40">
        <v>6000699</v>
      </c>
      <c r="C307" s="40">
        <v>145271</v>
      </c>
      <c r="D307" s="40">
        <v>0</v>
      </c>
      <c r="E307" s="73">
        <v>3.03451</v>
      </c>
      <c r="F307" s="73">
        <f t="shared" si="59"/>
        <v>0.71220000000000006</v>
      </c>
      <c r="G307" s="73">
        <v>4.6410600000000004</v>
      </c>
      <c r="H307" s="73">
        <f t="shared" si="60"/>
        <v>3.79</v>
      </c>
      <c r="I307" s="73">
        <f t="shared" si="61"/>
        <v>3.8483999999999998</v>
      </c>
      <c r="J307" s="73">
        <f t="shared" si="62"/>
        <v>3.2551999999999999</v>
      </c>
      <c r="K307" s="73">
        <v>3.0015900000000002</v>
      </c>
      <c r="L307" s="73">
        <f t="shared" si="63"/>
        <v>3.1537600000000001</v>
      </c>
      <c r="M307" s="66">
        <f t="shared" si="64"/>
        <v>0.96218799147684031</v>
      </c>
      <c r="N307" s="74">
        <f t="shared" si="66"/>
        <v>0.96</v>
      </c>
      <c r="O307" s="67">
        <v>28.38</v>
      </c>
      <c r="P307" s="68">
        <f t="shared" si="56"/>
        <v>28.38</v>
      </c>
      <c r="Q307" s="25"/>
      <c r="R307"/>
      <c r="S307" s="67">
        <v>32.619999999999997</v>
      </c>
      <c r="T307" s="67">
        <v>36.44</v>
      </c>
      <c r="U307" s="66">
        <f t="shared" si="67"/>
        <v>0.11710606989576948</v>
      </c>
      <c r="V307" s="73" t="str">
        <f t="shared" si="68"/>
        <v>N</v>
      </c>
      <c r="W307" s="66">
        <f t="shared" si="57"/>
        <v>-0.22118551042810097</v>
      </c>
      <c r="X307" s="73" t="str">
        <f t="shared" si="69"/>
        <v>Y</v>
      </c>
      <c r="Y307" s="73" t="str">
        <f t="shared" si="65"/>
        <v>N</v>
      </c>
      <c r="Z307" s="68">
        <f t="shared" si="58"/>
        <v>34.619999999999997</v>
      </c>
      <c r="AB307" s="59"/>
      <c r="AD307" s="59"/>
    </row>
    <row r="308" spans="1:30" s="58" customFormat="1" x14ac:dyDescent="0.25">
      <c r="A308" s="37" t="s">
        <v>337</v>
      </c>
      <c r="B308" s="38">
        <v>6004253</v>
      </c>
      <c r="C308" s="38">
        <v>145151</v>
      </c>
      <c r="D308" s="38">
        <v>0</v>
      </c>
      <c r="E308" s="71">
        <v>3.7760600000000002</v>
      </c>
      <c r="F308" s="71">
        <f t="shared" si="59"/>
        <v>0.71220000000000006</v>
      </c>
      <c r="G308" s="71">
        <v>4.4258199999999999</v>
      </c>
      <c r="H308" s="71">
        <f t="shared" si="60"/>
        <v>3.79</v>
      </c>
      <c r="I308" s="71">
        <f t="shared" si="61"/>
        <v>3.8483999999999998</v>
      </c>
      <c r="J308" s="71">
        <f t="shared" si="62"/>
        <v>3.1042399999999999</v>
      </c>
      <c r="K308" s="71">
        <v>3.3838300000000001</v>
      </c>
      <c r="L308" s="71">
        <f t="shared" si="63"/>
        <v>3.1042399999999999</v>
      </c>
      <c r="M308" s="60">
        <f t="shared" si="64"/>
        <v>1.2164201221555035</v>
      </c>
      <c r="N308" s="72">
        <f t="shared" si="66"/>
        <v>1.21</v>
      </c>
      <c r="O308" s="61">
        <v>38.08</v>
      </c>
      <c r="P308" s="62">
        <f t="shared" si="56"/>
        <v>38.08</v>
      </c>
      <c r="Q308" s="25"/>
      <c r="R308"/>
      <c r="S308" s="61">
        <v>27.72</v>
      </c>
      <c r="T308" s="61">
        <v>33.159999999999997</v>
      </c>
      <c r="U308" s="60">
        <f t="shared" si="67"/>
        <v>0.19624819624819617</v>
      </c>
      <c r="V308" s="71" t="str">
        <f t="shared" si="68"/>
        <v>N</v>
      </c>
      <c r="W308" s="60">
        <f t="shared" si="57"/>
        <v>0.14837153196622443</v>
      </c>
      <c r="X308" s="71" t="str">
        <f t="shared" si="69"/>
        <v>N</v>
      </c>
      <c r="Y308" s="71" t="str">
        <f t="shared" si="65"/>
        <v>N</v>
      </c>
      <c r="Z308" s="62">
        <f t="shared" si="58"/>
        <v>31.51</v>
      </c>
      <c r="AB308" s="59"/>
      <c r="AD308" s="59"/>
    </row>
    <row r="309" spans="1:30" s="58" customFormat="1" x14ac:dyDescent="0.25">
      <c r="A309" s="34" t="s">
        <v>338</v>
      </c>
      <c r="B309" s="36">
        <v>6010128</v>
      </c>
      <c r="C309" s="36">
        <v>145546</v>
      </c>
      <c r="D309" s="36">
        <v>0</v>
      </c>
      <c r="E309" s="2">
        <v>3.56203</v>
      </c>
      <c r="F309" s="2">
        <f t="shared" si="59"/>
        <v>0.71220000000000006</v>
      </c>
      <c r="G309" s="2">
        <v>4.2345800000000002</v>
      </c>
      <c r="H309" s="2">
        <f t="shared" si="60"/>
        <v>3.79</v>
      </c>
      <c r="I309" s="2">
        <f t="shared" si="61"/>
        <v>3.8483999999999998</v>
      </c>
      <c r="J309" s="2">
        <f t="shared" si="62"/>
        <v>2.9701</v>
      </c>
      <c r="K309" s="2">
        <v>3.1423399999999999</v>
      </c>
      <c r="L309" s="2">
        <f t="shared" si="63"/>
        <v>2.9701</v>
      </c>
      <c r="M309" s="63">
        <f t="shared" si="64"/>
        <v>1.1992963199892259</v>
      </c>
      <c r="N309" s="70">
        <f t="shared" si="66"/>
        <v>1.19</v>
      </c>
      <c r="O309" s="64">
        <v>37.78</v>
      </c>
      <c r="P309" s="65">
        <f t="shared" si="56"/>
        <v>37.78</v>
      </c>
      <c r="Q309" s="25"/>
      <c r="R309"/>
      <c r="S309" s="64">
        <v>36.590000000000003</v>
      </c>
      <c r="T309" s="64">
        <v>37.630000000000003</v>
      </c>
      <c r="U309" s="63">
        <f t="shared" si="67"/>
        <v>2.8423066411587841E-2</v>
      </c>
      <c r="V309" s="2" t="str">
        <f t="shared" si="68"/>
        <v>N</v>
      </c>
      <c r="W309" s="63">
        <f t="shared" si="57"/>
        <v>3.9861812383735996E-3</v>
      </c>
      <c r="X309" s="2" t="str">
        <f t="shared" si="69"/>
        <v>N</v>
      </c>
      <c r="Y309" s="2" t="str">
        <f t="shared" si="65"/>
        <v>N</v>
      </c>
      <c r="Z309" s="65">
        <f t="shared" si="58"/>
        <v>35.75</v>
      </c>
      <c r="AB309" s="59"/>
      <c r="AD309" s="59"/>
    </row>
    <row r="310" spans="1:30" s="58" customFormat="1" x14ac:dyDescent="0.25">
      <c r="A310" s="34" t="s">
        <v>339</v>
      </c>
      <c r="B310" s="36">
        <v>6004287</v>
      </c>
      <c r="C310" s="36">
        <v>145820</v>
      </c>
      <c r="D310" s="36">
        <v>0</v>
      </c>
      <c r="E310" s="2">
        <v>2.8170899999999999</v>
      </c>
      <c r="F310" s="2">
        <f t="shared" si="59"/>
        <v>0.71220000000000006</v>
      </c>
      <c r="G310" s="2">
        <v>3.7656499999999999</v>
      </c>
      <c r="H310" s="2">
        <f t="shared" si="60"/>
        <v>3.79</v>
      </c>
      <c r="I310" s="2">
        <f t="shared" si="61"/>
        <v>3.8483999999999998</v>
      </c>
      <c r="J310" s="2">
        <f t="shared" si="62"/>
        <v>2.6412</v>
      </c>
      <c r="K310" s="2">
        <v>3.0982400000000001</v>
      </c>
      <c r="L310" s="2">
        <f t="shared" si="63"/>
        <v>2.6412</v>
      </c>
      <c r="M310" s="63">
        <f t="shared" si="64"/>
        <v>1.0665947296683325</v>
      </c>
      <c r="N310" s="70">
        <f t="shared" si="66"/>
        <v>1.06</v>
      </c>
      <c r="O310" s="64">
        <v>34.26</v>
      </c>
      <c r="P310" s="65">
        <f t="shared" si="56"/>
        <v>34.26</v>
      </c>
      <c r="Q310" s="25"/>
      <c r="R310"/>
      <c r="S310" s="64">
        <v>23.46</v>
      </c>
      <c r="T310" s="64">
        <v>28.38</v>
      </c>
      <c r="U310" s="63">
        <f t="shared" si="67"/>
        <v>0.20971867007672626</v>
      </c>
      <c r="V310" s="2" t="str">
        <f t="shared" si="68"/>
        <v>N</v>
      </c>
      <c r="W310" s="63">
        <f t="shared" si="57"/>
        <v>0.20718816067653273</v>
      </c>
      <c r="X310" s="2" t="str">
        <f t="shared" si="69"/>
        <v>N</v>
      </c>
      <c r="Y310" s="2" t="str">
        <f t="shared" si="65"/>
        <v>N</v>
      </c>
      <c r="Z310" s="65">
        <f t="shared" si="58"/>
        <v>26.970000000000002</v>
      </c>
      <c r="AB310" s="59"/>
      <c r="AD310" s="59"/>
    </row>
    <row r="311" spans="1:30" s="58" customFormat="1" x14ac:dyDescent="0.25">
      <c r="A311" s="39" t="s">
        <v>340</v>
      </c>
      <c r="B311" s="40">
        <v>6008510</v>
      </c>
      <c r="C311" s="40">
        <v>145732</v>
      </c>
      <c r="D311" s="40">
        <v>0</v>
      </c>
      <c r="E311" s="73">
        <v>3.0081500000000001</v>
      </c>
      <c r="F311" s="73">
        <f t="shared" si="59"/>
        <v>0.71220000000000006</v>
      </c>
      <c r="G311" s="73">
        <v>4.9114899999999997</v>
      </c>
      <c r="H311" s="73">
        <f t="shared" si="60"/>
        <v>3.79</v>
      </c>
      <c r="I311" s="73">
        <f t="shared" si="61"/>
        <v>3.8483999999999998</v>
      </c>
      <c r="J311" s="73">
        <f t="shared" si="62"/>
        <v>3.4448799999999999</v>
      </c>
      <c r="K311" s="73">
        <v>2.8892699999999998</v>
      </c>
      <c r="L311" s="73">
        <f t="shared" si="63"/>
        <v>3.2226400000000002</v>
      </c>
      <c r="M311" s="66">
        <f t="shared" si="64"/>
        <v>0.93344276742049992</v>
      </c>
      <c r="N311" s="74">
        <f t="shared" si="66"/>
        <v>0.93</v>
      </c>
      <c r="O311" s="67">
        <v>26.42</v>
      </c>
      <c r="P311" s="68">
        <f t="shared" si="56"/>
        <v>26.42</v>
      </c>
      <c r="Q311" s="25"/>
      <c r="R311"/>
      <c r="S311" s="67">
        <v>29.03</v>
      </c>
      <c r="T311" s="67">
        <v>29.68</v>
      </c>
      <c r="U311" s="66">
        <f t="shared" si="67"/>
        <v>2.2390630382363021E-2</v>
      </c>
      <c r="V311" s="73" t="str">
        <f t="shared" si="68"/>
        <v>N</v>
      </c>
      <c r="W311" s="66">
        <f t="shared" si="57"/>
        <v>-0.10983827493261449</v>
      </c>
      <c r="X311" s="73" t="str">
        <f t="shared" si="69"/>
        <v>Y</v>
      </c>
      <c r="Y311" s="73" t="str">
        <f t="shared" si="65"/>
        <v>N</v>
      </c>
      <c r="Z311" s="68">
        <f t="shared" si="58"/>
        <v>28.200000000000003</v>
      </c>
      <c r="AB311" s="59"/>
      <c r="AD311" s="59"/>
    </row>
    <row r="312" spans="1:30" s="58" customFormat="1" x14ac:dyDescent="0.25">
      <c r="A312" s="37" t="s">
        <v>341</v>
      </c>
      <c r="B312" s="38">
        <v>6000707</v>
      </c>
      <c r="C312" s="38">
        <v>145267</v>
      </c>
      <c r="D312" s="38">
        <v>0</v>
      </c>
      <c r="E312" s="71">
        <v>2.9396300000000002</v>
      </c>
      <c r="F312" s="71">
        <f t="shared" si="59"/>
        <v>0.71220000000000006</v>
      </c>
      <c r="G312" s="71">
        <v>4.2659000000000002</v>
      </c>
      <c r="H312" s="71">
        <f t="shared" si="60"/>
        <v>3.79</v>
      </c>
      <c r="I312" s="71">
        <f t="shared" si="61"/>
        <v>3.8483999999999998</v>
      </c>
      <c r="J312" s="71">
        <f t="shared" si="62"/>
        <v>2.99207</v>
      </c>
      <c r="K312" s="71">
        <v>3.4989699999999999</v>
      </c>
      <c r="L312" s="71">
        <f t="shared" si="63"/>
        <v>2.99207</v>
      </c>
      <c r="M312" s="60">
        <f t="shared" si="64"/>
        <v>0.98247367207318015</v>
      </c>
      <c r="N312" s="72">
        <f t="shared" si="66"/>
        <v>0.98</v>
      </c>
      <c r="O312" s="61">
        <v>29.68</v>
      </c>
      <c r="P312" s="62">
        <f t="shared" si="56"/>
        <v>29.68</v>
      </c>
      <c r="Q312" s="25"/>
      <c r="R312"/>
      <c r="S312" s="61">
        <v>24.23</v>
      </c>
      <c r="T312" s="61">
        <v>29.68</v>
      </c>
      <c r="U312" s="60">
        <f t="shared" si="67"/>
        <v>0.224927775484936</v>
      </c>
      <c r="V312" s="71" t="str">
        <f t="shared" si="68"/>
        <v>N</v>
      </c>
      <c r="W312" s="60">
        <f t="shared" si="57"/>
        <v>0</v>
      </c>
      <c r="X312" s="71" t="str">
        <f t="shared" si="69"/>
        <v>N</v>
      </c>
      <c r="Y312" s="71" t="str">
        <f t="shared" si="65"/>
        <v>N</v>
      </c>
      <c r="Z312" s="62">
        <f t="shared" si="58"/>
        <v>28.200000000000003</v>
      </c>
      <c r="AB312" s="59"/>
      <c r="AD312" s="59"/>
    </row>
    <row r="313" spans="1:30" s="58" customFormat="1" x14ac:dyDescent="0.25">
      <c r="A313" s="34" t="s">
        <v>342</v>
      </c>
      <c r="B313" s="36">
        <v>6004303</v>
      </c>
      <c r="C313" s="36">
        <v>145044</v>
      </c>
      <c r="D313" s="36">
        <v>0</v>
      </c>
      <c r="E313" s="2">
        <v>3.6969699999999999</v>
      </c>
      <c r="F313" s="2">
        <f t="shared" si="59"/>
        <v>0.71220000000000006</v>
      </c>
      <c r="G313" s="2">
        <v>5.0954600000000001</v>
      </c>
      <c r="H313" s="2">
        <f t="shared" si="60"/>
        <v>3.79</v>
      </c>
      <c r="I313" s="2">
        <f t="shared" si="61"/>
        <v>3.8483999999999998</v>
      </c>
      <c r="J313" s="2">
        <f t="shared" si="62"/>
        <v>3.5739200000000002</v>
      </c>
      <c r="K313" s="2">
        <v>3.5128300000000001</v>
      </c>
      <c r="L313" s="2">
        <f t="shared" si="63"/>
        <v>3.54948</v>
      </c>
      <c r="M313" s="63">
        <f t="shared" si="64"/>
        <v>1.0415525654462061</v>
      </c>
      <c r="N313" s="70">
        <f t="shared" si="66"/>
        <v>1.04</v>
      </c>
      <c r="O313" s="64">
        <v>33.159999999999997</v>
      </c>
      <c r="P313" s="65">
        <f t="shared" si="56"/>
        <v>33.159999999999997</v>
      </c>
      <c r="Q313" s="25"/>
      <c r="R313"/>
      <c r="S313" s="64">
        <v>37.630000000000003</v>
      </c>
      <c r="T313" s="64">
        <v>33.159999999999997</v>
      </c>
      <c r="U313" s="63">
        <f t="shared" si="67"/>
        <v>-0.11878820090353456</v>
      </c>
      <c r="V313" s="2" t="str">
        <f t="shared" si="68"/>
        <v>Y</v>
      </c>
      <c r="W313" s="63">
        <f t="shared" si="57"/>
        <v>0</v>
      </c>
      <c r="X313" s="2" t="str">
        <f t="shared" si="69"/>
        <v>N</v>
      </c>
      <c r="Y313" s="2" t="str">
        <f t="shared" si="65"/>
        <v>N</v>
      </c>
      <c r="Z313" s="65">
        <f t="shared" si="58"/>
        <v>31.51</v>
      </c>
      <c r="AB313" s="59"/>
      <c r="AD313" s="59"/>
    </row>
    <row r="314" spans="1:30" s="58" customFormat="1" x14ac:dyDescent="0.25">
      <c r="A314" s="34" t="s">
        <v>343</v>
      </c>
      <c r="B314" s="36">
        <v>6002125</v>
      </c>
      <c r="C314" s="36">
        <v>145760</v>
      </c>
      <c r="D314" s="36">
        <v>0</v>
      </c>
      <c r="E314" s="2">
        <v>3.1870599999999998</v>
      </c>
      <c r="F314" s="2">
        <f t="shared" si="59"/>
        <v>0.71220000000000006</v>
      </c>
      <c r="G314" s="2">
        <v>4.7968000000000002</v>
      </c>
      <c r="H314" s="2">
        <f t="shared" si="60"/>
        <v>3.79</v>
      </c>
      <c r="I314" s="2">
        <f t="shared" si="61"/>
        <v>3.8483999999999998</v>
      </c>
      <c r="J314" s="2">
        <f t="shared" si="62"/>
        <v>3.3644400000000001</v>
      </c>
      <c r="K314" s="2">
        <v>3.2276600000000002</v>
      </c>
      <c r="L314" s="2">
        <f t="shared" si="63"/>
        <v>3.3097300000000001</v>
      </c>
      <c r="M314" s="63">
        <f t="shared" si="64"/>
        <v>0.9629365537370117</v>
      </c>
      <c r="N314" s="70">
        <f t="shared" si="66"/>
        <v>0.96</v>
      </c>
      <c r="O314" s="64">
        <v>28.38</v>
      </c>
      <c r="P314" s="65">
        <f t="shared" si="56"/>
        <v>28.38</v>
      </c>
      <c r="Q314" s="25"/>
      <c r="R314"/>
      <c r="S314" s="64">
        <v>32.619999999999997</v>
      </c>
      <c r="T314" s="64">
        <v>36.590000000000003</v>
      </c>
      <c r="U314" s="63">
        <f t="shared" si="67"/>
        <v>0.12170447578172919</v>
      </c>
      <c r="V314" s="2" t="str">
        <f t="shared" si="68"/>
        <v>N</v>
      </c>
      <c r="W314" s="63">
        <f t="shared" si="57"/>
        <v>-0.2243782454222466</v>
      </c>
      <c r="X314" s="2" t="str">
        <f t="shared" si="69"/>
        <v>Y</v>
      </c>
      <c r="Y314" s="2" t="str">
        <f t="shared" si="65"/>
        <v>N</v>
      </c>
      <c r="Z314" s="65">
        <f t="shared" si="58"/>
        <v>34.769999999999996</v>
      </c>
      <c r="AB314" s="59"/>
      <c r="AD314" s="59"/>
    </row>
    <row r="315" spans="1:30" s="58" customFormat="1" x14ac:dyDescent="0.25">
      <c r="A315" s="34" t="s">
        <v>344</v>
      </c>
      <c r="B315" s="36">
        <v>6000715</v>
      </c>
      <c r="C315" s="36">
        <v>145286</v>
      </c>
      <c r="D315" s="36">
        <v>0</v>
      </c>
      <c r="E315" s="2">
        <v>2.80687</v>
      </c>
      <c r="F315" s="2">
        <f t="shared" si="59"/>
        <v>0.71220000000000006</v>
      </c>
      <c r="G315" s="2">
        <v>4.1712199999999999</v>
      </c>
      <c r="H315" s="2">
        <f t="shared" si="60"/>
        <v>3.79</v>
      </c>
      <c r="I315" s="2">
        <f t="shared" si="61"/>
        <v>3.8483999999999998</v>
      </c>
      <c r="J315" s="2">
        <f t="shared" si="62"/>
        <v>2.9256600000000001</v>
      </c>
      <c r="K315" s="2">
        <v>3.00739</v>
      </c>
      <c r="L315" s="2">
        <f t="shared" si="63"/>
        <v>2.9256600000000001</v>
      </c>
      <c r="M315" s="63">
        <f t="shared" si="64"/>
        <v>0.95939719584640726</v>
      </c>
      <c r="N315" s="70">
        <f t="shared" si="66"/>
        <v>0.95</v>
      </c>
      <c r="O315" s="64">
        <v>27.72</v>
      </c>
      <c r="P315" s="65">
        <f t="shared" si="56"/>
        <v>27.72</v>
      </c>
      <c r="Q315" s="25"/>
      <c r="R315"/>
      <c r="S315" s="64">
        <v>29.68</v>
      </c>
      <c r="T315" s="64">
        <v>34.799999999999997</v>
      </c>
      <c r="U315" s="63">
        <f t="shared" si="67"/>
        <v>0.17250673854447432</v>
      </c>
      <c r="V315" s="2" t="str">
        <f t="shared" si="68"/>
        <v>N</v>
      </c>
      <c r="W315" s="63">
        <f t="shared" si="57"/>
        <v>-0.20344827586206893</v>
      </c>
      <c r="X315" s="2" t="str">
        <f t="shared" si="69"/>
        <v>Y</v>
      </c>
      <c r="Y315" s="2" t="str">
        <f t="shared" si="65"/>
        <v>N</v>
      </c>
      <c r="Z315" s="65">
        <f t="shared" si="58"/>
        <v>33.06</v>
      </c>
      <c r="AB315" s="59"/>
      <c r="AD315" s="59"/>
    </row>
    <row r="316" spans="1:30" s="58" customFormat="1" x14ac:dyDescent="0.25">
      <c r="A316" s="39" t="s">
        <v>345</v>
      </c>
      <c r="B316" s="40">
        <v>6004311</v>
      </c>
      <c r="C316" s="40">
        <v>145062</v>
      </c>
      <c r="D316" s="40">
        <v>0</v>
      </c>
      <c r="E316" s="73">
        <v>3.0284200000000001</v>
      </c>
      <c r="F316" s="73">
        <f t="shared" si="59"/>
        <v>0.71220000000000006</v>
      </c>
      <c r="G316" s="73">
        <v>4.7368899999999998</v>
      </c>
      <c r="H316" s="73">
        <f t="shared" si="60"/>
        <v>3.79</v>
      </c>
      <c r="I316" s="73">
        <f t="shared" si="61"/>
        <v>3.8483999999999998</v>
      </c>
      <c r="J316" s="73">
        <f t="shared" si="62"/>
        <v>3.3224200000000002</v>
      </c>
      <c r="K316" s="73">
        <v>3.2246700000000001</v>
      </c>
      <c r="L316" s="73">
        <f t="shared" si="63"/>
        <v>3.2833199999999998</v>
      </c>
      <c r="M316" s="66">
        <f t="shared" si="64"/>
        <v>0.92236516696514514</v>
      </c>
      <c r="N316" s="74">
        <f t="shared" si="66"/>
        <v>0.92</v>
      </c>
      <c r="O316" s="67">
        <v>25.77</v>
      </c>
      <c r="P316" s="68">
        <f t="shared" si="56"/>
        <v>25.77</v>
      </c>
      <c r="Q316" s="25"/>
      <c r="R316"/>
      <c r="S316" s="67">
        <v>24.23</v>
      </c>
      <c r="T316" s="67">
        <v>27.07</v>
      </c>
      <c r="U316" s="66">
        <f t="shared" si="67"/>
        <v>0.11721007016095748</v>
      </c>
      <c r="V316" s="73" t="str">
        <f t="shared" si="68"/>
        <v>N</v>
      </c>
      <c r="W316" s="66">
        <f t="shared" si="57"/>
        <v>-4.8023642408570398E-2</v>
      </c>
      <c r="X316" s="73" t="str">
        <f t="shared" si="69"/>
        <v>N</v>
      </c>
      <c r="Y316" s="73" t="str">
        <f t="shared" si="65"/>
        <v>N</v>
      </c>
      <c r="Z316" s="68">
        <f t="shared" si="58"/>
        <v>25.720000000000002</v>
      </c>
      <c r="AB316" s="59"/>
      <c r="AD316" s="59"/>
    </row>
    <row r="317" spans="1:30" s="58" customFormat="1" x14ac:dyDescent="0.25">
      <c r="A317" s="37" t="s">
        <v>346</v>
      </c>
      <c r="B317" s="38">
        <v>6009690</v>
      </c>
      <c r="C317" s="38">
        <v>146063</v>
      </c>
      <c r="D317" s="38">
        <v>0</v>
      </c>
      <c r="E317" s="71">
        <v>3.7446700000000002</v>
      </c>
      <c r="F317" s="71">
        <f t="shared" si="59"/>
        <v>0.71220000000000006</v>
      </c>
      <c r="G317" s="71">
        <v>4.9128400000000001</v>
      </c>
      <c r="H317" s="71">
        <f t="shared" si="60"/>
        <v>3.79</v>
      </c>
      <c r="I317" s="71">
        <f t="shared" si="61"/>
        <v>3.8483999999999998</v>
      </c>
      <c r="J317" s="71">
        <f t="shared" si="62"/>
        <v>3.4458299999999999</v>
      </c>
      <c r="K317" s="71">
        <v>3.18519</v>
      </c>
      <c r="L317" s="71">
        <f t="shared" si="63"/>
        <v>3.3415699999999999</v>
      </c>
      <c r="M317" s="60">
        <f t="shared" si="64"/>
        <v>1.1206319185293141</v>
      </c>
      <c r="N317" s="72">
        <f t="shared" si="66"/>
        <v>1.1200000000000001</v>
      </c>
      <c r="O317" s="61">
        <v>36.74</v>
      </c>
      <c r="P317" s="62">
        <f t="shared" si="56"/>
        <v>36.74</v>
      </c>
      <c r="Q317" s="25"/>
      <c r="R317"/>
      <c r="S317" s="61">
        <v>27.07</v>
      </c>
      <c r="T317" s="61">
        <v>35.35</v>
      </c>
      <c r="U317" s="60">
        <f t="shared" si="67"/>
        <v>0.30587366087920209</v>
      </c>
      <c r="V317" s="71" t="str">
        <f t="shared" si="68"/>
        <v>N</v>
      </c>
      <c r="W317" s="60">
        <f t="shared" si="57"/>
        <v>3.9321074964639338E-2</v>
      </c>
      <c r="X317" s="71" t="str">
        <f t="shared" si="69"/>
        <v>N</v>
      </c>
      <c r="Y317" s="71" t="str">
        <f t="shared" si="65"/>
        <v>N</v>
      </c>
      <c r="Z317" s="62">
        <f t="shared" si="58"/>
        <v>33.589999999999996</v>
      </c>
      <c r="AB317" s="59"/>
      <c r="AD317" s="59"/>
    </row>
    <row r="318" spans="1:30" s="58" customFormat="1" x14ac:dyDescent="0.25">
      <c r="A318" s="34" t="s">
        <v>347</v>
      </c>
      <c r="B318" s="36">
        <v>6004337</v>
      </c>
      <c r="C318" s="36" t="s">
        <v>348</v>
      </c>
      <c r="D318" s="36">
        <v>0</v>
      </c>
      <c r="E318" s="2">
        <v>4.1160300000000003</v>
      </c>
      <c r="F318" s="2">
        <f t="shared" si="59"/>
        <v>0.71220000000000006</v>
      </c>
      <c r="G318" s="2">
        <v>3.4388999999999998</v>
      </c>
      <c r="H318" s="2">
        <f t="shared" si="60"/>
        <v>3.79</v>
      </c>
      <c r="I318" s="2">
        <f t="shared" si="61"/>
        <v>3.8483999999999998</v>
      </c>
      <c r="J318" s="2">
        <f t="shared" si="62"/>
        <v>2.4120200000000001</v>
      </c>
      <c r="K318" s="2">
        <v>3.1281699999999999</v>
      </c>
      <c r="L318" s="2">
        <f t="shared" si="63"/>
        <v>2.4120200000000001</v>
      </c>
      <c r="M318" s="63">
        <f t="shared" si="64"/>
        <v>1.7064659497019097</v>
      </c>
      <c r="N318" s="70">
        <f t="shared" si="66"/>
        <v>1.7</v>
      </c>
      <c r="O318" s="64">
        <v>38.68</v>
      </c>
      <c r="P318" s="65">
        <f t="shared" si="56"/>
        <v>38.68</v>
      </c>
      <c r="Q318" s="25"/>
      <c r="R318"/>
      <c r="S318" s="64">
        <v>0</v>
      </c>
      <c r="T318" s="64">
        <v>38.68</v>
      </c>
      <c r="U318" s="63">
        <f t="shared" si="67"/>
        <v>0</v>
      </c>
      <c r="V318" s="2" t="str">
        <f t="shared" si="68"/>
        <v>N</v>
      </c>
      <c r="W318" s="63">
        <f t="shared" si="57"/>
        <v>0</v>
      </c>
      <c r="X318" s="2" t="str">
        <f t="shared" si="69"/>
        <v>N</v>
      </c>
      <c r="Y318" s="2" t="str">
        <f t="shared" si="65"/>
        <v>N</v>
      </c>
      <c r="Z318" s="65">
        <f t="shared" si="58"/>
        <v>36.75</v>
      </c>
      <c r="AB318" s="59"/>
      <c r="AD318" s="59"/>
    </row>
    <row r="319" spans="1:30" s="58" customFormat="1" x14ac:dyDescent="0.25">
      <c r="A319" s="34" t="s">
        <v>349</v>
      </c>
      <c r="B319" s="36">
        <v>6004352</v>
      </c>
      <c r="C319" s="36">
        <v>145866</v>
      </c>
      <c r="D319" s="36">
        <v>0</v>
      </c>
      <c r="E319" s="2">
        <v>2.3389000000000002</v>
      </c>
      <c r="F319" s="2">
        <f t="shared" si="59"/>
        <v>0.71220000000000006</v>
      </c>
      <c r="G319" s="2">
        <v>4.6061899999999998</v>
      </c>
      <c r="H319" s="2">
        <f t="shared" si="60"/>
        <v>3.79</v>
      </c>
      <c r="I319" s="2">
        <f t="shared" si="61"/>
        <v>3.8483999999999998</v>
      </c>
      <c r="J319" s="2">
        <f t="shared" si="62"/>
        <v>3.23075</v>
      </c>
      <c r="K319" s="2">
        <v>2.9817200000000001</v>
      </c>
      <c r="L319" s="2">
        <f t="shared" si="63"/>
        <v>3.1311399999999998</v>
      </c>
      <c r="M319" s="63">
        <f t="shared" si="64"/>
        <v>0.74698033304163991</v>
      </c>
      <c r="N319" s="70">
        <f t="shared" si="66"/>
        <v>0.74</v>
      </c>
      <c r="O319" s="64">
        <v>12.01</v>
      </c>
      <c r="P319" s="65">
        <f t="shared" si="56"/>
        <v>12.01</v>
      </c>
      <c r="Q319" s="25"/>
      <c r="R319"/>
      <c r="S319" s="64">
        <v>11.26</v>
      </c>
      <c r="T319" s="64">
        <v>15.77</v>
      </c>
      <c r="U319" s="63">
        <f t="shared" si="67"/>
        <v>0.40053285968028418</v>
      </c>
      <c r="V319" s="2" t="str">
        <f t="shared" si="68"/>
        <v>N</v>
      </c>
      <c r="W319" s="63">
        <f t="shared" si="57"/>
        <v>-0.23842739378566899</v>
      </c>
      <c r="X319" s="2" t="str">
        <f t="shared" si="69"/>
        <v>Y</v>
      </c>
      <c r="Y319" s="2" t="str">
        <f t="shared" si="65"/>
        <v>N</v>
      </c>
      <c r="Z319" s="65">
        <f t="shared" si="58"/>
        <v>14.99</v>
      </c>
      <c r="AB319" s="59"/>
      <c r="AD319" s="59"/>
    </row>
    <row r="320" spans="1:30" s="58" customFormat="1" x14ac:dyDescent="0.25">
      <c r="A320" s="34" t="s">
        <v>350</v>
      </c>
      <c r="B320" s="36">
        <v>6016687</v>
      </c>
      <c r="C320" s="36">
        <v>146148</v>
      </c>
      <c r="D320" s="36">
        <v>0</v>
      </c>
      <c r="E320" s="2">
        <v>4.9783600000000003</v>
      </c>
      <c r="F320" s="2">
        <f t="shared" si="59"/>
        <v>0.71220000000000006</v>
      </c>
      <c r="G320" s="2">
        <v>3.7707700000000002</v>
      </c>
      <c r="H320" s="2">
        <f t="shared" si="60"/>
        <v>3.79</v>
      </c>
      <c r="I320" s="2">
        <f t="shared" si="61"/>
        <v>3.8483999999999998</v>
      </c>
      <c r="J320" s="2">
        <f t="shared" si="62"/>
        <v>2.64479</v>
      </c>
      <c r="K320" s="2">
        <v>3.27372</v>
      </c>
      <c r="L320" s="2">
        <f t="shared" si="63"/>
        <v>2.64479</v>
      </c>
      <c r="M320" s="63">
        <f t="shared" si="64"/>
        <v>1.8823271412853195</v>
      </c>
      <c r="N320" s="70">
        <f t="shared" si="66"/>
        <v>1.88</v>
      </c>
      <c r="O320" s="64">
        <v>38.68</v>
      </c>
      <c r="P320" s="65">
        <f t="shared" si="56"/>
        <v>38.68</v>
      </c>
      <c r="Q320" s="25"/>
      <c r="R320"/>
      <c r="S320" s="64">
        <v>38.68</v>
      </c>
      <c r="T320" s="64">
        <v>38.68</v>
      </c>
      <c r="U320" s="63">
        <f t="shared" si="67"/>
        <v>0</v>
      </c>
      <c r="V320" s="2" t="str">
        <f t="shared" si="68"/>
        <v>N</v>
      </c>
      <c r="W320" s="63">
        <f t="shared" si="57"/>
        <v>0</v>
      </c>
      <c r="X320" s="2" t="str">
        <f t="shared" si="69"/>
        <v>N</v>
      </c>
      <c r="Y320" s="2" t="str">
        <f t="shared" si="65"/>
        <v>N</v>
      </c>
      <c r="Z320" s="65">
        <f t="shared" si="58"/>
        <v>36.75</v>
      </c>
      <c r="AB320" s="59"/>
      <c r="AD320" s="59"/>
    </row>
    <row r="321" spans="1:30" s="58" customFormat="1" x14ac:dyDescent="0.25">
      <c r="A321" s="39" t="s">
        <v>351</v>
      </c>
      <c r="B321" s="40">
        <v>6001663</v>
      </c>
      <c r="C321" s="40">
        <v>145508</v>
      </c>
      <c r="D321" s="40">
        <v>0</v>
      </c>
      <c r="E321" s="73">
        <v>3.7373500000000002</v>
      </c>
      <c r="F321" s="73">
        <f t="shared" si="59"/>
        <v>0.71220000000000006</v>
      </c>
      <c r="G321" s="73">
        <v>4.4655800000000001</v>
      </c>
      <c r="H321" s="73">
        <f t="shared" si="60"/>
        <v>3.79</v>
      </c>
      <c r="I321" s="73">
        <f t="shared" si="61"/>
        <v>3.8483999999999998</v>
      </c>
      <c r="J321" s="73">
        <f t="shared" si="62"/>
        <v>3.13212</v>
      </c>
      <c r="K321" s="73">
        <v>3.2796400000000001</v>
      </c>
      <c r="L321" s="73">
        <f t="shared" si="63"/>
        <v>3.13212</v>
      </c>
      <c r="M321" s="66">
        <f t="shared" si="64"/>
        <v>1.1932333371646042</v>
      </c>
      <c r="N321" s="74">
        <f t="shared" si="66"/>
        <v>1.19</v>
      </c>
      <c r="O321" s="67">
        <v>37.78</v>
      </c>
      <c r="P321" s="68">
        <f t="shared" si="56"/>
        <v>37.78</v>
      </c>
      <c r="Q321" s="25"/>
      <c r="R321"/>
      <c r="S321" s="67">
        <v>21.92</v>
      </c>
      <c r="T321" s="67">
        <v>37.19</v>
      </c>
      <c r="U321" s="66">
        <f t="shared" si="67"/>
        <v>0.69662408759124061</v>
      </c>
      <c r="V321" s="73" t="str">
        <f t="shared" si="68"/>
        <v>N</v>
      </c>
      <c r="W321" s="66">
        <f t="shared" si="57"/>
        <v>1.5864479698843869E-2</v>
      </c>
      <c r="X321" s="73" t="str">
        <f t="shared" si="69"/>
        <v>N</v>
      </c>
      <c r="Y321" s="73" t="str">
        <f t="shared" si="65"/>
        <v>N</v>
      </c>
      <c r="Z321" s="68">
        <f t="shared" si="58"/>
        <v>35.339999999999996</v>
      </c>
      <c r="AB321" s="59"/>
      <c r="AD321" s="59"/>
    </row>
    <row r="322" spans="1:30" s="58" customFormat="1" x14ac:dyDescent="0.25">
      <c r="A322" s="37" t="s">
        <v>352</v>
      </c>
      <c r="B322" s="38">
        <v>6000392</v>
      </c>
      <c r="C322" s="38" t="s">
        <v>353</v>
      </c>
      <c r="D322" s="38">
        <v>0</v>
      </c>
      <c r="E322" s="71">
        <v>5.0782499999999997</v>
      </c>
      <c r="F322" s="71">
        <f t="shared" si="59"/>
        <v>0.71220000000000006</v>
      </c>
      <c r="G322" s="71">
        <v>3.8288600000000002</v>
      </c>
      <c r="H322" s="71">
        <f t="shared" si="60"/>
        <v>3.79</v>
      </c>
      <c r="I322" s="71">
        <f t="shared" si="61"/>
        <v>3.8483999999999998</v>
      </c>
      <c r="J322" s="71">
        <f t="shared" si="62"/>
        <v>2.68553</v>
      </c>
      <c r="K322" s="71">
        <v>2.9191600000000002</v>
      </c>
      <c r="L322" s="71">
        <f t="shared" si="63"/>
        <v>2.68553</v>
      </c>
      <c r="M322" s="60">
        <f t="shared" si="64"/>
        <v>1.8909675185158981</v>
      </c>
      <c r="N322" s="72">
        <f t="shared" si="66"/>
        <v>1.89</v>
      </c>
      <c r="O322" s="61">
        <v>38.68</v>
      </c>
      <c r="P322" s="62">
        <f t="shared" si="56"/>
        <v>38.68</v>
      </c>
      <c r="Q322" s="25"/>
      <c r="R322"/>
      <c r="S322" s="61">
        <v>38.68</v>
      </c>
      <c r="T322" s="61">
        <v>38.68</v>
      </c>
      <c r="U322" s="60">
        <f t="shared" si="67"/>
        <v>0</v>
      </c>
      <c r="V322" s="71" t="str">
        <f t="shared" si="68"/>
        <v>N</v>
      </c>
      <c r="W322" s="60">
        <f t="shared" si="57"/>
        <v>0</v>
      </c>
      <c r="X322" s="71" t="str">
        <f t="shared" si="69"/>
        <v>N</v>
      </c>
      <c r="Y322" s="71" t="str">
        <f t="shared" si="65"/>
        <v>N</v>
      </c>
      <c r="Z322" s="62">
        <f t="shared" si="58"/>
        <v>36.75</v>
      </c>
      <c r="AB322" s="59"/>
      <c r="AD322" s="59"/>
    </row>
    <row r="323" spans="1:30" s="58" customFormat="1" x14ac:dyDescent="0.25">
      <c r="A323" s="34" t="s">
        <v>354</v>
      </c>
      <c r="B323" s="36">
        <v>6004410</v>
      </c>
      <c r="C323" s="36">
        <v>146130</v>
      </c>
      <c r="D323" s="36">
        <v>0</v>
      </c>
      <c r="E323" s="2">
        <v>2.5380199999999999</v>
      </c>
      <c r="F323" s="2">
        <f t="shared" si="59"/>
        <v>0.71220000000000006</v>
      </c>
      <c r="G323" s="2">
        <v>4.3513799999999998</v>
      </c>
      <c r="H323" s="2">
        <f t="shared" si="60"/>
        <v>3.79</v>
      </c>
      <c r="I323" s="2">
        <f t="shared" si="61"/>
        <v>3.8483999999999998</v>
      </c>
      <c r="J323" s="2">
        <f t="shared" si="62"/>
        <v>3.0520200000000002</v>
      </c>
      <c r="K323" s="2">
        <v>3.68445</v>
      </c>
      <c r="L323" s="2">
        <f t="shared" si="63"/>
        <v>3.0520200000000002</v>
      </c>
      <c r="M323" s="63">
        <f t="shared" si="64"/>
        <v>0.83158694897150076</v>
      </c>
      <c r="N323" s="70">
        <f t="shared" si="66"/>
        <v>0.83</v>
      </c>
      <c r="O323" s="64">
        <v>18.829999999999998</v>
      </c>
      <c r="P323" s="65">
        <f t="shared" si="56"/>
        <v>18.829999999999998</v>
      </c>
      <c r="Q323" s="25"/>
      <c r="R323"/>
      <c r="S323" s="64">
        <v>15.77</v>
      </c>
      <c r="T323" s="64">
        <v>25.77</v>
      </c>
      <c r="U323" s="63">
        <f t="shared" si="67"/>
        <v>0.63411540900443886</v>
      </c>
      <c r="V323" s="2" t="str">
        <f t="shared" si="68"/>
        <v>N</v>
      </c>
      <c r="W323" s="63">
        <f t="shared" si="57"/>
        <v>-0.26930539386883978</v>
      </c>
      <c r="X323" s="2" t="str">
        <f t="shared" si="69"/>
        <v>Y</v>
      </c>
      <c r="Y323" s="2" t="str">
        <f t="shared" si="65"/>
        <v>N</v>
      </c>
      <c r="Z323" s="65">
        <f t="shared" si="58"/>
        <v>24.490000000000002</v>
      </c>
      <c r="AB323" s="59"/>
      <c r="AD323" s="59"/>
    </row>
    <row r="324" spans="1:30" s="58" customFormat="1" x14ac:dyDescent="0.25">
      <c r="A324" s="34" t="s">
        <v>355</v>
      </c>
      <c r="B324" s="36">
        <v>6004428</v>
      </c>
      <c r="C324" s="36">
        <v>145500</v>
      </c>
      <c r="D324" s="36">
        <v>0</v>
      </c>
      <c r="E324" s="2">
        <v>3.0146700000000002</v>
      </c>
      <c r="F324" s="2">
        <f t="shared" si="59"/>
        <v>0.71220000000000006</v>
      </c>
      <c r="G324" s="2">
        <v>3.74213</v>
      </c>
      <c r="H324" s="2">
        <f t="shared" si="60"/>
        <v>3.79</v>
      </c>
      <c r="I324" s="2">
        <f t="shared" si="61"/>
        <v>3.8483999999999998</v>
      </c>
      <c r="J324" s="2">
        <f t="shared" si="62"/>
        <v>2.6246999999999998</v>
      </c>
      <c r="K324" s="2">
        <v>2.9618000000000002</v>
      </c>
      <c r="L324" s="2">
        <f t="shared" si="63"/>
        <v>2.6246999999999998</v>
      </c>
      <c r="M324" s="63">
        <f t="shared" si="64"/>
        <v>1.1485769802263117</v>
      </c>
      <c r="N324" s="70">
        <f t="shared" si="66"/>
        <v>1.1399999999999999</v>
      </c>
      <c r="O324" s="64">
        <v>37.04</v>
      </c>
      <c r="P324" s="65">
        <f t="shared" si="56"/>
        <v>37.04</v>
      </c>
      <c r="Q324" s="25"/>
      <c r="R324"/>
      <c r="S324" s="64">
        <v>31.53</v>
      </c>
      <c r="T324" s="64">
        <v>37.630000000000003</v>
      </c>
      <c r="U324" s="63">
        <f t="shared" si="67"/>
        <v>0.19346653980336193</v>
      </c>
      <c r="V324" s="2" t="str">
        <f t="shared" si="68"/>
        <v>N</v>
      </c>
      <c r="W324" s="63">
        <f t="shared" si="57"/>
        <v>-1.5678979537603065E-2</v>
      </c>
      <c r="X324" s="2" t="str">
        <f t="shared" si="69"/>
        <v>N</v>
      </c>
      <c r="Y324" s="2" t="str">
        <f t="shared" si="65"/>
        <v>N</v>
      </c>
      <c r="Z324" s="65">
        <f t="shared" si="58"/>
        <v>35.75</v>
      </c>
      <c r="AB324" s="59"/>
      <c r="AD324" s="59"/>
    </row>
    <row r="325" spans="1:30" s="58" customFormat="1" x14ac:dyDescent="0.25">
      <c r="A325" s="34" t="s">
        <v>356</v>
      </c>
      <c r="B325" s="36">
        <v>6004451</v>
      </c>
      <c r="C325" s="36">
        <v>145609</v>
      </c>
      <c r="D325" s="36">
        <v>25</v>
      </c>
      <c r="E325" s="2">
        <v>0</v>
      </c>
      <c r="F325" s="2">
        <f t="shared" si="59"/>
        <v>0.71220000000000006</v>
      </c>
      <c r="G325" s="2">
        <v>0</v>
      </c>
      <c r="H325" s="2">
        <f t="shared" si="60"/>
        <v>3.79</v>
      </c>
      <c r="I325" s="2">
        <f t="shared" si="61"/>
        <v>3.8483999999999998</v>
      </c>
      <c r="J325" s="2">
        <f t="shared" si="62"/>
        <v>0</v>
      </c>
      <c r="K325" s="2">
        <v>3.18723</v>
      </c>
      <c r="L325" s="2">
        <f t="shared" si="63"/>
        <v>3.18723</v>
      </c>
      <c r="M325" s="63">
        <f t="shared" si="64"/>
        <v>0</v>
      </c>
      <c r="N325" s="70">
        <f t="shared" si="66"/>
        <v>0</v>
      </c>
      <c r="O325" s="64">
        <v>0</v>
      </c>
      <c r="P325" s="65">
        <f t="shared" si="56"/>
        <v>0</v>
      </c>
      <c r="Q325" s="25"/>
      <c r="R325"/>
      <c r="S325" s="64">
        <v>35.35</v>
      </c>
      <c r="T325" s="64">
        <v>38.68</v>
      </c>
      <c r="U325" s="63">
        <f t="shared" si="67"/>
        <v>9.4200848656294148E-2</v>
      </c>
      <c r="V325" s="2" t="str">
        <f t="shared" si="68"/>
        <v>N</v>
      </c>
      <c r="W325" s="63">
        <f t="shared" si="57"/>
        <v>-1</v>
      </c>
      <c r="X325" s="2" t="str">
        <f t="shared" si="69"/>
        <v>Y</v>
      </c>
      <c r="Y325" s="2" t="str">
        <f t="shared" si="65"/>
        <v>N</v>
      </c>
      <c r="Z325" s="65">
        <f t="shared" si="58"/>
        <v>36.75</v>
      </c>
      <c r="AB325" s="59"/>
      <c r="AD325" s="59"/>
    </row>
    <row r="326" spans="1:30" s="58" customFormat="1" x14ac:dyDescent="0.25">
      <c r="A326" s="39" t="s">
        <v>357</v>
      </c>
      <c r="B326" s="40">
        <v>6004477</v>
      </c>
      <c r="C326" s="40">
        <v>145862</v>
      </c>
      <c r="D326" s="40">
        <v>0</v>
      </c>
      <c r="E326" s="73">
        <v>3.2820399999999998</v>
      </c>
      <c r="F326" s="73">
        <f t="shared" si="59"/>
        <v>0.71220000000000006</v>
      </c>
      <c r="G326" s="73">
        <v>4.2526999999999999</v>
      </c>
      <c r="H326" s="73">
        <f t="shared" si="60"/>
        <v>3.79</v>
      </c>
      <c r="I326" s="73">
        <f t="shared" si="61"/>
        <v>3.8483999999999998</v>
      </c>
      <c r="J326" s="73">
        <f t="shared" si="62"/>
        <v>2.9828100000000002</v>
      </c>
      <c r="K326" s="73">
        <v>3.1489099999999999</v>
      </c>
      <c r="L326" s="73">
        <f t="shared" si="63"/>
        <v>2.9828100000000002</v>
      </c>
      <c r="M326" s="66">
        <f t="shared" si="64"/>
        <v>1.1003181563693294</v>
      </c>
      <c r="N326" s="74">
        <f t="shared" si="66"/>
        <v>1.1000000000000001</v>
      </c>
      <c r="O326" s="67">
        <v>36.44</v>
      </c>
      <c r="P326" s="68">
        <f t="shared" si="56"/>
        <v>36.44</v>
      </c>
      <c r="Q326" s="25"/>
      <c r="R326"/>
      <c r="S326" s="67">
        <v>34.799999999999997</v>
      </c>
      <c r="T326" s="67">
        <v>35.89</v>
      </c>
      <c r="U326" s="66">
        <f t="shared" si="67"/>
        <v>3.1321839080459872E-2</v>
      </c>
      <c r="V326" s="73" t="str">
        <f t="shared" si="68"/>
        <v>N</v>
      </c>
      <c r="W326" s="66">
        <f t="shared" si="57"/>
        <v>1.5324602953468854E-2</v>
      </c>
      <c r="X326" s="73" t="str">
        <f t="shared" si="69"/>
        <v>N</v>
      </c>
      <c r="Y326" s="73" t="str">
        <f t="shared" si="65"/>
        <v>N</v>
      </c>
      <c r="Z326" s="68">
        <f t="shared" si="58"/>
        <v>34.1</v>
      </c>
      <c r="AB326" s="59"/>
      <c r="AD326" s="59"/>
    </row>
    <row r="327" spans="1:30" s="58" customFormat="1" x14ac:dyDescent="0.25">
      <c r="A327" s="37" t="s">
        <v>358</v>
      </c>
      <c r="B327" s="38">
        <v>6004485</v>
      </c>
      <c r="C327" s="38">
        <v>145880</v>
      </c>
      <c r="D327" s="38">
        <v>0</v>
      </c>
      <c r="E327" s="71">
        <v>3.20722</v>
      </c>
      <c r="F327" s="71">
        <f t="shared" si="59"/>
        <v>0.71220000000000006</v>
      </c>
      <c r="G327" s="71">
        <v>3.4289000000000001</v>
      </c>
      <c r="H327" s="71">
        <f t="shared" si="60"/>
        <v>3.79</v>
      </c>
      <c r="I327" s="71">
        <f t="shared" si="61"/>
        <v>3.8483999999999998</v>
      </c>
      <c r="J327" s="71">
        <f t="shared" si="62"/>
        <v>2.4049999999999998</v>
      </c>
      <c r="K327" s="71">
        <v>3.0335999999999999</v>
      </c>
      <c r="L327" s="71">
        <f t="shared" si="63"/>
        <v>2.4049999999999998</v>
      </c>
      <c r="M327" s="60">
        <f t="shared" si="64"/>
        <v>1.3335634095634097</v>
      </c>
      <c r="N327" s="72">
        <f t="shared" si="66"/>
        <v>1.33</v>
      </c>
      <c r="O327" s="61">
        <v>38.68</v>
      </c>
      <c r="P327" s="62">
        <f t="shared" si="56"/>
        <v>38.68</v>
      </c>
      <c r="Q327" s="25"/>
      <c r="R327"/>
      <c r="S327" s="61">
        <v>32.619999999999997</v>
      </c>
      <c r="T327" s="61">
        <v>38.68</v>
      </c>
      <c r="U327" s="60">
        <f t="shared" si="67"/>
        <v>0.18577559779276526</v>
      </c>
      <c r="V327" s="71" t="str">
        <f t="shared" si="68"/>
        <v>N</v>
      </c>
      <c r="W327" s="60">
        <f t="shared" si="57"/>
        <v>0</v>
      </c>
      <c r="X327" s="71" t="str">
        <f t="shared" si="69"/>
        <v>N</v>
      </c>
      <c r="Y327" s="71" t="str">
        <f t="shared" si="65"/>
        <v>N</v>
      </c>
      <c r="Z327" s="62">
        <f t="shared" si="58"/>
        <v>36.75</v>
      </c>
      <c r="AB327" s="59"/>
      <c r="AD327" s="59"/>
    </row>
    <row r="328" spans="1:30" s="58" customFormat="1" x14ac:dyDescent="0.25">
      <c r="A328" s="34" t="s">
        <v>359</v>
      </c>
      <c r="B328" s="36">
        <v>6004501</v>
      </c>
      <c r="C328" s="36">
        <v>145921</v>
      </c>
      <c r="D328" s="36">
        <v>0</v>
      </c>
      <c r="E328" s="2">
        <v>3.6450999999999998</v>
      </c>
      <c r="F328" s="2">
        <f t="shared" si="59"/>
        <v>0.71220000000000006</v>
      </c>
      <c r="G328" s="2">
        <v>3.5174699999999999</v>
      </c>
      <c r="H328" s="2">
        <f t="shared" si="60"/>
        <v>3.79</v>
      </c>
      <c r="I328" s="2">
        <f t="shared" si="61"/>
        <v>3.8483999999999998</v>
      </c>
      <c r="J328" s="2">
        <f t="shared" si="62"/>
        <v>2.46713</v>
      </c>
      <c r="K328" s="2">
        <v>3.1848299999999998</v>
      </c>
      <c r="L328" s="2">
        <f t="shared" si="63"/>
        <v>2.46713</v>
      </c>
      <c r="M328" s="63">
        <f t="shared" si="64"/>
        <v>1.4774657192770546</v>
      </c>
      <c r="N328" s="70">
        <f t="shared" si="66"/>
        <v>1.47</v>
      </c>
      <c r="O328" s="64">
        <v>38.68</v>
      </c>
      <c r="P328" s="65">
        <f t="shared" ref="P328:P391" si="70">IF(Y328="Y",Z328,O328)</f>
        <v>38.68</v>
      </c>
      <c r="Q328" s="25"/>
      <c r="R328"/>
      <c r="S328" s="64">
        <v>0</v>
      </c>
      <c r="T328" s="64">
        <v>38.68</v>
      </c>
      <c r="U328" s="63">
        <f t="shared" si="67"/>
        <v>0</v>
      </c>
      <c r="V328" s="2" t="str">
        <f t="shared" si="68"/>
        <v>N</v>
      </c>
      <c r="W328" s="63">
        <f t="shared" ref="W328:W391" si="71">IF(T328=0,0,(O328-T328)/T328)</f>
        <v>0</v>
      </c>
      <c r="X328" s="2" t="str">
        <f t="shared" si="69"/>
        <v>N</v>
      </c>
      <c r="Y328" s="2" t="str">
        <f t="shared" si="65"/>
        <v>N</v>
      </c>
      <c r="Z328" s="65">
        <f t="shared" ref="Z328:Z391" si="72">ROUNDUP(T328*0.95,2)</f>
        <v>36.75</v>
      </c>
      <c r="AB328" s="59"/>
      <c r="AD328" s="59"/>
    </row>
    <row r="329" spans="1:30" s="58" customFormat="1" x14ac:dyDescent="0.25">
      <c r="A329" s="34" t="s">
        <v>360</v>
      </c>
      <c r="B329" s="36">
        <v>6004550</v>
      </c>
      <c r="C329" s="36">
        <v>146053</v>
      </c>
      <c r="D329" s="36">
        <v>0</v>
      </c>
      <c r="E329" s="2">
        <v>3.3130700000000002</v>
      </c>
      <c r="F329" s="2">
        <f t="shared" ref="F329:F392" si="73">$F$5</f>
        <v>0.71220000000000006</v>
      </c>
      <c r="G329" s="2">
        <v>5.0025199999999996</v>
      </c>
      <c r="H329" s="2">
        <f t="shared" ref="H329:H392" si="74">$H$5</f>
        <v>3.79</v>
      </c>
      <c r="I329" s="2">
        <f t="shared" ref="I329:I392" si="75">$I$5</f>
        <v>3.8483999999999998</v>
      </c>
      <c r="J329" s="2">
        <f t="shared" ref="J329:J392" si="76">ROUND(F329*G329*(H329/I329),5)</f>
        <v>3.5087299999999999</v>
      </c>
      <c r="K329" s="2">
        <v>3.4053800000000001</v>
      </c>
      <c r="L329" s="2">
        <f t="shared" ref="L329:L392" si="77">IF($J329=0,$K329,IF($K329=0,$J329,IF($J329&lt;$K329,$J329,ROUND(($J329*$L$5)+($K329*$L$4),5))))</f>
        <v>3.46739</v>
      </c>
      <c r="M329" s="63">
        <f t="shared" ref="M329:M392" si="78">IFERROR(E329/L329,0)</f>
        <v>0.95549390175319193</v>
      </c>
      <c r="N329" s="70">
        <f t="shared" si="66"/>
        <v>0.95</v>
      </c>
      <c r="O329" s="64">
        <v>27.72</v>
      </c>
      <c r="P329" s="65">
        <f t="shared" si="70"/>
        <v>27.72</v>
      </c>
      <c r="Q329" s="25"/>
      <c r="R329"/>
      <c r="S329" s="64">
        <v>26.42</v>
      </c>
      <c r="T329" s="64">
        <v>30.33</v>
      </c>
      <c r="U329" s="63">
        <f t="shared" si="67"/>
        <v>0.1479939439818318</v>
      </c>
      <c r="V329" s="2" t="str">
        <f t="shared" si="68"/>
        <v>N</v>
      </c>
      <c r="W329" s="63">
        <f t="shared" si="71"/>
        <v>-8.6053412462907999E-2</v>
      </c>
      <c r="X329" s="2" t="str">
        <f t="shared" si="69"/>
        <v>Y</v>
      </c>
      <c r="Y329" s="2" t="str">
        <f t="shared" ref="Y329:Y392" si="79">IF(AND(V329="Y",X329="Y"),"Y","N")</f>
        <v>N</v>
      </c>
      <c r="Z329" s="65">
        <f t="shared" si="72"/>
        <v>28.82</v>
      </c>
      <c r="AB329" s="59"/>
      <c r="AD329" s="59"/>
    </row>
    <row r="330" spans="1:30" s="58" customFormat="1" x14ac:dyDescent="0.25">
      <c r="A330" s="34" t="s">
        <v>361</v>
      </c>
      <c r="B330" s="36">
        <v>6006761</v>
      </c>
      <c r="C330" s="36">
        <v>145269</v>
      </c>
      <c r="D330" s="36">
        <v>0</v>
      </c>
      <c r="E330" s="2">
        <v>3.1984699999999999</v>
      </c>
      <c r="F330" s="2">
        <f t="shared" si="73"/>
        <v>0.71220000000000006</v>
      </c>
      <c r="G330" s="2">
        <v>4.5653800000000002</v>
      </c>
      <c r="H330" s="2">
        <f t="shared" si="74"/>
        <v>3.79</v>
      </c>
      <c r="I330" s="2">
        <f t="shared" si="75"/>
        <v>3.8483999999999998</v>
      </c>
      <c r="J330" s="2">
        <f t="shared" si="76"/>
        <v>3.2021199999999999</v>
      </c>
      <c r="K330" s="2">
        <v>3.4433600000000002</v>
      </c>
      <c r="L330" s="2">
        <f t="shared" si="77"/>
        <v>3.2021199999999999</v>
      </c>
      <c r="M330" s="63">
        <f t="shared" si="78"/>
        <v>0.99886013016376651</v>
      </c>
      <c r="N330" s="70">
        <f t="shared" ref="N330:N393" si="80">ROUNDDOWN(M330,2)</f>
        <v>0.99</v>
      </c>
      <c r="O330" s="64">
        <v>30.33</v>
      </c>
      <c r="P330" s="65">
        <f t="shared" si="70"/>
        <v>30.33</v>
      </c>
      <c r="Q330" s="25"/>
      <c r="R330"/>
      <c r="S330" s="64">
        <v>20.37</v>
      </c>
      <c r="T330" s="64">
        <v>30.33</v>
      </c>
      <c r="U330" s="63">
        <f t="shared" ref="U330:U393" si="81">IFERROR((T330-S330)/S330,0)</f>
        <v>0.48895434462444753</v>
      </c>
      <c r="V330" s="2" t="str">
        <f t="shared" ref="V330:V393" si="82">IF(U330&lt;-0.05,"Y","N")</f>
        <v>N</v>
      </c>
      <c r="W330" s="63">
        <f t="shared" si="71"/>
        <v>0</v>
      </c>
      <c r="X330" s="2" t="str">
        <f t="shared" ref="X330:X393" si="83">IF(W330&lt;-0.05,"Y","N")</f>
        <v>N</v>
      </c>
      <c r="Y330" s="2" t="str">
        <f t="shared" si="79"/>
        <v>N</v>
      </c>
      <c r="Z330" s="65">
        <f t="shared" si="72"/>
        <v>28.82</v>
      </c>
      <c r="AB330" s="59"/>
      <c r="AD330" s="59"/>
    </row>
    <row r="331" spans="1:30" s="58" customFormat="1" x14ac:dyDescent="0.25">
      <c r="A331" s="39" t="s">
        <v>362</v>
      </c>
      <c r="B331" s="40">
        <v>6004212</v>
      </c>
      <c r="C331" s="40">
        <v>146017</v>
      </c>
      <c r="D331" s="40">
        <v>0</v>
      </c>
      <c r="E331" s="73">
        <v>3.3432499999999998</v>
      </c>
      <c r="F331" s="73">
        <f t="shared" si="73"/>
        <v>0.71220000000000006</v>
      </c>
      <c r="G331" s="73">
        <v>3.59613</v>
      </c>
      <c r="H331" s="73">
        <f t="shared" si="74"/>
        <v>3.79</v>
      </c>
      <c r="I331" s="73">
        <f t="shared" si="75"/>
        <v>3.8483999999999998</v>
      </c>
      <c r="J331" s="73">
        <f t="shared" si="76"/>
        <v>2.5223</v>
      </c>
      <c r="K331" s="73">
        <v>2.87886</v>
      </c>
      <c r="L331" s="73">
        <f t="shared" si="77"/>
        <v>2.5223</v>
      </c>
      <c r="M331" s="66">
        <f t="shared" si="78"/>
        <v>1.3254767474130753</v>
      </c>
      <c r="N331" s="74">
        <f t="shared" si="80"/>
        <v>1.32</v>
      </c>
      <c r="O331" s="67">
        <v>38.68</v>
      </c>
      <c r="P331" s="68">
        <f t="shared" si="70"/>
        <v>38.68</v>
      </c>
      <c r="Q331" s="25"/>
      <c r="R331"/>
      <c r="S331" s="67">
        <v>30.33</v>
      </c>
      <c r="T331" s="67">
        <v>38.08</v>
      </c>
      <c r="U331" s="66">
        <f t="shared" si="81"/>
        <v>0.25552258489943952</v>
      </c>
      <c r="V331" s="73" t="str">
        <f t="shared" si="82"/>
        <v>N</v>
      </c>
      <c r="W331" s="66">
        <f t="shared" si="71"/>
        <v>1.5756302521008441E-2</v>
      </c>
      <c r="X331" s="73" t="str">
        <f t="shared" si="83"/>
        <v>N</v>
      </c>
      <c r="Y331" s="73" t="str">
        <f t="shared" si="79"/>
        <v>N</v>
      </c>
      <c r="Z331" s="68">
        <f t="shared" si="72"/>
        <v>36.18</v>
      </c>
      <c r="AB331" s="59"/>
      <c r="AD331" s="59"/>
    </row>
    <row r="332" spans="1:30" s="58" customFormat="1" x14ac:dyDescent="0.25">
      <c r="A332" s="37" t="s">
        <v>363</v>
      </c>
      <c r="B332" s="38">
        <v>6013023</v>
      </c>
      <c r="C332" s="38">
        <v>145703</v>
      </c>
      <c r="D332" s="38">
        <v>0</v>
      </c>
      <c r="E332" s="71">
        <v>4.4160399999999997</v>
      </c>
      <c r="F332" s="71">
        <f t="shared" si="73"/>
        <v>0.71220000000000006</v>
      </c>
      <c r="G332" s="71">
        <v>3.5493700000000001</v>
      </c>
      <c r="H332" s="71">
        <f t="shared" si="74"/>
        <v>3.79</v>
      </c>
      <c r="I332" s="71">
        <f t="shared" si="75"/>
        <v>3.8483999999999998</v>
      </c>
      <c r="J332" s="71">
        <f t="shared" si="76"/>
        <v>2.4895</v>
      </c>
      <c r="K332" s="71">
        <v>3.0759500000000002</v>
      </c>
      <c r="L332" s="71">
        <f t="shared" si="77"/>
        <v>2.4895</v>
      </c>
      <c r="M332" s="60">
        <f t="shared" si="78"/>
        <v>1.7738662382004418</v>
      </c>
      <c r="N332" s="72">
        <f t="shared" si="80"/>
        <v>1.77</v>
      </c>
      <c r="O332" s="61">
        <v>38.68</v>
      </c>
      <c r="P332" s="62">
        <f t="shared" si="70"/>
        <v>38.68</v>
      </c>
      <c r="Q332" s="25"/>
      <c r="R332"/>
      <c r="S332" s="61">
        <v>38.68</v>
      </c>
      <c r="T332" s="61">
        <v>38.68</v>
      </c>
      <c r="U332" s="60">
        <f t="shared" si="81"/>
        <v>0</v>
      </c>
      <c r="V332" s="71" t="str">
        <f t="shared" si="82"/>
        <v>N</v>
      </c>
      <c r="W332" s="60">
        <f t="shared" si="71"/>
        <v>0</v>
      </c>
      <c r="X332" s="71" t="str">
        <f t="shared" si="83"/>
        <v>N</v>
      </c>
      <c r="Y332" s="71" t="str">
        <f t="shared" si="79"/>
        <v>N</v>
      </c>
      <c r="Z332" s="62">
        <f t="shared" si="72"/>
        <v>36.75</v>
      </c>
      <c r="AB332" s="59"/>
      <c r="AD332" s="59"/>
    </row>
    <row r="333" spans="1:30" s="58" customFormat="1" x14ac:dyDescent="0.25">
      <c r="A333" s="34" t="s">
        <v>364</v>
      </c>
      <c r="B333" s="36">
        <v>6012579</v>
      </c>
      <c r="C333" s="36">
        <v>145945</v>
      </c>
      <c r="D333" s="36">
        <v>0</v>
      </c>
      <c r="E333" s="2">
        <v>3.1661199999999998</v>
      </c>
      <c r="F333" s="2">
        <f t="shared" si="73"/>
        <v>0.71220000000000006</v>
      </c>
      <c r="G333" s="2">
        <v>3.6059600000000001</v>
      </c>
      <c r="H333" s="2">
        <f t="shared" si="74"/>
        <v>3.79</v>
      </c>
      <c r="I333" s="2">
        <f t="shared" si="75"/>
        <v>3.8483999999999998</v>
      </c>
      <c r="J333" s="2">
        <f t="shared" si="76"/>
        <v>2.5291899999999998</v>
      </c>
      <c r="K333" s="2">
        <v>3.1501899999999998</v>
      </c>
      <c r="L333" s="2">
        <f t="shared" si="77"/>
        <v>2.5291899999999998</v>
      </c>
      <c r="M333" s="63">
        <f t="shared" si="78"/>
        <v>1.2518316140740711</v>
      </c>
      <c r="N333" s="70">
        <f t="shared" si="80"/>
        <v>1.25</v>
      </c>
      <c r="O333" s="64">
        <v>38.68</v>
      </c>
      <c r="P333" s="65">
        <f t="shared" si="70"/>
        <v>38.68</v>
      </c>
      <c r="Q333" s="25"/>
      <c r="R333"/>
      <c r="S333" s="64">
        <v>36.590000000000003</v>
      </c>
      <c r="T333" s="64">
        <v>38.229999999999997</v>
      </c>
      <c r="U333" s="63">
        <f t="shared" si="81"/>
        <v>4.4820989341349912E-2</v>
      </c>
      <c r="V333" s="2" t="str">
        <f t="shared" si="82"/>
        <v>N</v>
      </c>
      <c r="W333" s="63">
        <f t="shared" si="71"/>
        <v>1.1770860580695864E-2</v>
      </c>
      <c r="X333" s="2" t="str">
        <f t="shared" si="83"/>
        <v>N</v>
      </c>
      <c r="Y333" s="2" t="str">
        <f t="shared" si="79"/>
        <v>N</v>
      </c>
      <c r="Z333" s="65">
        <f t="shared" si="72"/>
        <v>36.32</v>
      </c>
      <c r="AB333" s="59"/>
      <c r="AD333" s="59"/>
    </row>
    <row r="334" spans="1:30" s="58" customFormat="1" x14ac:dyDescent="0.25">
      <c r="A334" s="34" t="s">
        <v>365</v>
      </c>
      <c r="B334" s="36">
        <v>6002778</v>
      </c>
      <c r="C334" s="36">
        <v>145427</v>
      </c>
      <c r="D334" s="36">
        <v>0</v>
      </c>
      <c r="E334" s="2">
        <v>3.1355</v>
      </c>
      <c r="F334" s="2">
        <f t="shared" si="73"/>
        <v>0.71220000000000006</v>
      </c>
      <c r="G334" s="2">
        <v>5.1925100000000004</v>
      </c>
      <c r="H334" s="2">
        <f t="shared" si="74"/>
        <v>3.79</v>
      </c>
      <c r="I334" s="2">
        <f t="shared" si="75"/>
        <v>3.8483999999999998</v>
      </c>
      <c r="J334" s="2">
        <f t="shared" si="76"/>
        <v>3.6419899999999998</v>
      </c>
      <c r="K334" s="2">
        <v>3.2130399999999999</v>
      </c>
      <c r="L334" s="2">
        <f t="shared" si="77"/>
        <v>3.4704100000000002</v>
      </c>
      <c r="M334" s="63">
        <f t="shared" si="78"/>
        <v>0.90349555239870782</v>
      </c>
      <c r="N334" s="70">
        <f t="shared" si="80"/>
        <v>0.9</v>
      </c>
      <c r="O334" s="64">
        <v>24.23</v>
      </c>
      <c r="P334" s="65">
        <f t="shared" si="70"/>
        <v>24.23</v>
      </c>
      <c r="Q334" s="25"/>
      <c r="R334"/>
      <c r="S334" s="64">
        <v>23.46</v>
      </c>
      <c r="T334" s="64">
        <v>29.68</v>
      </c>
      <c r="U334" s="63">
        <f t="shared" si="81"/>
        <v>0.26513213981244665</v>
      </c>
      <c r="V334" s="2" t="str">
        <f t="shared" si="82"/>
        <v>N</v>
      </c>
      <c r="W334" s="63">
        <f t="shared" si="71"/>
        <v>-0.18362533692722369</v>
      </c>
      <c r="X334" s="2" t="str">
        <f t="shared" si="83"/>
        <v>Y</v>
      </c>
      <c r="Y334" s="2" t="str">
        <f t="shared" si="79"/>
        <v>N</v>
      </c>
      <c r="Z334" s="65">
        <f t="shared" si="72"/>
        <v>28.200000000000003</v>
      </c>
      <c r="AB334" s="59"/>
      <c r="AD334" s="59"/>
    </row>
    <row r="335" spans="1:30" s="58" customFormat="1" x14ac:dyDescent="0.25">
      <c r="A335" s="34" t="s">
        <v>366</v>
      </c>
      <c r="B335" s="36">
        <v>6001788</v>
      </c>
      <c r="C335" s="36">
        <v>146006</v>
      </c>
      <c r="D335" s="36">
        <v>0</v>
      </c>
      <c r="E335" s="2">
        <v>2.9191400000000001</v>
      </c>
      <c r="F335" s="2">
        <f t="shared" si="73"/>
        <v>0.71220000000000006</v>
      </c>
      <c r="G335" s="2">
        <v>4.26736</v>
      </c>
      <c r="H335" s="2">
        <f t="shared" si="74"/>
        <v>3.79</v>
      </c>
      <c r="I335" s="2">
        <f t="shared" si="75"/>
        <v>3.8483999999999998</v>
      </c>
      <c r="J335" s="2">
        <f t="shared" si="76"/>
        <v>2.99309</v>
      </c>
      <c r="K335" s="2">
        <v>3.4126300000000001</v>
      </c>
      <c r="L335" s="2">
        <f t="shared" si="77"/>
        <v>2.99309</v>
      </c>
      <c r="M335" s="63">
        <f t="shared" si="78"/>
        <v>0.97529309175467493</v>
      </c>
      <c r="N335" s="70">
        <f t="shared" si="80"/>
        <v>0.97</v>
      </c>
      <c r="O335" s="64">
        <v>29.03</v>
      </c>
      <c r="P335" s="65">
        <f t="shared" si="70"/>
        <v>29.03</v>
      </c>
      <c r="Q335" s="25"/>
      <c r="R335"/>
      <c r="S335" s="64">
        <v>15.02</v>
      </c>
      <c r="T335" s="64">
        <v>34.26</v>
      </c>
      <c r="U335" s="63">
        <f t="shared" si="81"/>
        <v>1.2809587217043941</v>
      </c>
      <c r="V335" s="2" t="str">
        <f t="shared" si="82"/>
        <v>N</v>
      </c>
      <c r="W335" s="63">
        <f t="shared" si="71"/>
        <v>-0.15265615878575589</v>
      </c>
      <c r="X335" s="2" t="str">
        <f t="shared" si="83"/>
        <v>Y</v>
      </c>
      <c r="Y335" s="2" t="str">
        <f t="shared" si="79"/>
        <v>N</v>
      </c>
      <c r="Z335" s="65">
        <f t="shared" si="72"/>
        <v>32.549999999999997</v>
      </c>
      <c r="AB335" s="59"/>
      <c r="AD335" s="59"/>
    </row>
    <row r="336" spans="1:30" s="58" customFormat="1" x14ac:dyDescent="0.25">
      <c r="A336" s="39" t="s">
        <v>367</v>
      </c>
      <c r="B336" s="40">
        <v>6001341</v>
      </c>
      <c r="C336" s="40">
        <v>145290</v>
      </c>
      <c r="D336" s="40">
        <v>0</v>
      </c>
      <c r="E336" s="73">
        <v>3.06935</v>
      </c>
      <c r="F336" s="73">
        <f t="shared" si="73"/>
        <v>0.71220000000000006</v>
      </c>
      <c r="G336" s="73">
        <v>4.7499200000000004</v>
      </c>
      <c r="H336" s="73">
        <f t="shared" si="74"/>
        <v>3.79</v>
      </c>
      <c r="I336" s="73">
        <f t="shared" si="75"/>
        <v>3.8483999999999998</v>
      </c>
      <c r="J336" s="73">
        <f t="shared" si="76"/>
        <v>3.3315600000000001</v>
      </c>
      <c r="K336" s="73">
        <v>2.5033500000000002</v>
      </c>
      <c r="L336" s="73">
        <f t="shared" si="77"/>
        <v>3.0002800000000001</v>
      </c>
      <c r="M336" s="66">
        <f t="shared" si="78"/>
        <v>1.023021184689429</v>
      </c>
      <c r="N336" s="74">
        <f t="shared" si="80"/>
        <v>1.02</v>
      </c>
      <c r="O336" s="67">
        <v>32.07</v>
      </c>
      <c r="P336" s="68">
        <f t="shared" si="70"/>
        <v>32.07</v>
      </c>
      <c r="Q336" s="25"/>
      <c r="R336"/>
      <c r="S336" s="67">
        <v>32.619999999999997</v>
      </c>
      <c r="T336" s="67">
        <v>33.159999999999997</v>
      </c>
      <c r="U336" s="66">
        <f t="shared" si="81"/>
        <v>1.6554261189454297E-2</v>
      </c>
      <c r="V336" s="73" t="str">
        <f t="shared" si="82"/>
        <v>N</v>
      </c>
      <c r="W336" s="66">
        <f t="shared" si="71"/>
        <v>-3.287092882991545E-2</v>
      </c>
      <c r="X336" s="73" t="str">
        <f t="shared" si="83"/>
        <v>N</v>
      </c>
      <c r="Y336" s="73" t="str">
        <f t="shared" si="79"/>
        <v>N</v>
      </c>
      <c r="Z336" s="68">
        <f t="shared" si="72"/>
        <v>31.51</v>
      </c>
      <c r="AB336" s="59"/>
      <c r="AD336" s="59"/>
    </row>
    <row r="337" spans="1:30" s="58" customFormat="1" x14ac:dyDescent="0.25">
      <c r="A337" s="37" t="s">
        <v>368</v>
      </c>
      <c r="B337" s="38">
        <v>6009203</v>
      </c>
      <c r="C337" s="38">
        <v>145757</v>
      </c>
      <c r="D337" s="38">
        <v>0</v>
      </c>
      <c r="E337" s="71">
        <v>3.30314</v>
      </c>
      <c r="F337" s="71">
        <f t="shared" si="73"/>
        <v>0.71220000000000006</v>
      </c>
      <c r="G337" s="71">
        <v>3.65463</v>
      </c>
      <c r="H337" s="71">
        <f t="shared" si="74"/>
        <v>3.79</v>
      </c>
      <c r="I337" s="71">
        <f t="shared" si="75"/>
        <v>3.8483999999999998</v>
      </c>
      <c r="J337" s="71">
        <f t="shared" si="76"/>
        <v>2.5633300000000001</v>
      </c>
      <c r="K337" s="71">
        <v>2.8376299999999999</v>
      </c>
      <c r="L337" s="71">
        <f t="shared" si="77"/>
        <v>2.5633300000000001</v>
      </c>
      <c r="M337" s="60">
        <f t="shared" si="78"/>
        <v>1.288612859054433</v>
      </c>
      <c r="N337" s="72">
        <f t="shared" si="80"/>
        <v>1.28</v>
      </c>
      <c r="O337" s="61">
        <v>38.68</v>
      </c>
      <c r="P337" s="62">
        <f t="shared" si="70"/>
        <v>38.68</v>
      </c>
      <c r="Q337" s="25"/>
      <c r="R337"/>
      <c r="S337" s="61">
        <v>35.89</v>
      </c>
      <c r="T337" s="61">
        <v>38.68</v>
      </c>
      <c r="U337" s="60">
        <f t="shared" si="81"/>
        <v>7.7737531345778738E-2</v>
      </c>
      <c r="V337" s="71" t="str">
        <f t="shared" si="82"/>
        <v>N</v>
      </c>
      <c r="W337" s="60">
        <f t="shared" si="71"/>
        <v>0</v>
      </c>
      <c r="X337" s="71" t="str">
        <f t="shared" si="83"/>
        <v>N</v>
      </c>
      <c r="Y337" s="71" t="str">
        <f t="shared" si="79"/>
        <v>N</v>
      </c>
      <c r="Z337" s="62">
        <f t="shared" si="72"/>
        <v>36.75</v>
      </c>
      <c r="AB337" s="59"/>
      <c r="AD337" s="59"/>
    </row>
    <row r="338" spans="1:30" s="58" customFormat="1" x14ac:dyDescent="0.25">
      <c r="A338" s="34" t="s">
        <v>369</v>
      </c>
      <c r="B338" s="36">
        <v>6004469</v>
      </c>
      <c r="C338" s="36">
        <v>145922</v>
      </c>
      <c r="D338" s="36">
        <v>0</v>
      </c>
      <c r="E338" s="2">
        <v>2.6919</v>
      </c>
      <c r="F338" s="2">
        <f t="shared" si="73"/>
        <v>0.71220000000000006</v>
      </c>
      <c r="G338" s="2">
        <v>3.4099599999999999</v>
      </c>
      <c r="H338" s="2">
        <f t="shared" si="74"/>
        <v>3.79</v>
      </c>
      <c r="I338" s="2">
        <f t="shared" si="75"/>
        <v>3.8483999999999998</v>
      </c>
      <c r="J338" s="2">
        <f t="shared" si="76"/>
        <v>2.3917199999999998</v>
      </c>
      <c r="K338" s="2">
        <v>2.70703</v>
      </c>
      <c r="L338" s="2">
        <f t="shared" si="77"/>
        <v>2.3917199999999998</v>
      </c>
      <c r="M338" s="63">
        <f t="shared" si="78"/>
        <v>1.1255080026090012</v>
      </c>
      <c r="N338" s="70">
        <f t="shared" si="80"/>
        <v>1.1200000000000001</v>
      </c>
      <c r="O338" s="64">
        <v>36.74</v>
      </c>
      <c r="P338" s="65">
        <f t="shared" si="70"/>
        <v>36.74</v>
      </c>
      <c r="Q338" s="25"/>
      <c r="R338"/>
      <c r="S338" s="64">
        <v>25</v>
      </c>
      <c r="T338" s="64">
        <v>35.35</v>
      </c>
      <c r="U338" s="63">
        <f t="shared" si="81"/>
        <v>0.41400000000000003</v>
      </c>
      <c r="V338" s="2" t="str">
        <f t="shared" si="82"/>
        <v>N</v>
      </c>
      <c r="W338" s="63">
        <f t="shared" si="71"/>
        <v>3.9321074964639338E-2</v>
      </c>
      <c r="X338" s="2" t="str">
        <f t="shared" si="83"/>
        <v>N</v>
      </c>
      <c r="Y338" s="2" t="str">
        <f t="shared" si="79"/>
        <v>N</v>
      </c>
      <c r="Z338" s="65">
        <f t="shared" si="72"/>
        <v>33.589999999999996</v>
      </c>
      <c r="AB338" s="59"/>
      <c r="AD338" s="59"/>
    </row>
    <row r="339" spans="1:30" s="58" customFormat="1" x14ac:dyDescent="0.25">
      <c r="A339" s="34" t="s">
        <v>370</v>
      </c>
      <c r="B339" s="36">
        <v>6013106</v>
      </c>
      <c r="C339" s="36">
        <v>145717</v>
      </c>
      <c r="D339" s="36">
        <v>0</v>
      </c>
      <c r="E339" s="2">
        <v>3.4460299999999999</v>
      </c>
      <c r="F339" s="2">
        <f t="shared" si="73"/>
        <v>0.71220000000000006</v>
      </c>
      <c r="G339" s="2">
        <v>5.3351199999999999</v>
      </c>
      <c r="H339" s="2">
        <f t="shared" si="74"/>
        <v>3.79</v>
      </c>
      <c r="I339" s="2">
        <f t="shared" si="75"/>
        <v>3.8483999999999998</v>
      </c>
      <c r="J339" s="2">
        <f t="shared" si="76"/>
        <v>3.7420100000000001</v>
      </c>
      <c r="K339" s="2">
        <v>3.19828</v>
      </c>
      <c r="L339" s="2">
        <f t="shared" si="77"/>
        <v>3.5245199999999999</v>
      </c>
      <c r="M339" s="63">
        <f t="shared" si="78"/>
        <v>0.97773030086366375</v>
      </c>
      <c r="N339" s="70">
        <f t="shared" si="80"/>
        <v>0.97</v>
      </c>
      <c r="O339" s="64">
        <v>29.03</v>
      </c>
      <c r="P339" s="65">
        <f t="shared" si="70"/>
        <v>29.03</v>
      </c>
      <c r="Q339" s="25"/>
      <c r="R339"/>
      <c r="S339" s="64">
        <v>24.23</v>
      </c>
      <c r="T339" s="64">
        <v>27.72</v>
      </c>
      <c r="U339" s="63">
        <f t="shared" si="81"/>
        <v>0.14403631861328925</v>
      </c>
      <c r="V339" s="2" t="str">
        <f t="shared" si="82"/>
        <v>N</v>
      </c>
      <c r="W339" s="63">
        <f t="shared" si="71"/>
        <v>4.725829725829734E-2</v>
      </c>
      <c r="X339" s="2" t="str">
        <f t="shared" si="83"/>
        <v>N</v>
      </c>
      <c r="Y339" s="2" t="str">
        <f t="shared" si="79"/>
        <v>N</v>
      </c>
      <c r="Z339" s="65">
        <f t="shared" si="72"/>
        <v>26.34</v>
      </c>
      <c r="AB339" s="59"/>
      <c r="AD339" s="59"/>
    </row>
    <row r="340" spans="1:30" s="58" customFormat="1" x14ac:dyDescent="0.25">
      <c r="A340" s="34" t="s">
        <v>371</v>
      </c>
      <c r="B340" s="36">
        <v>6001028</v>
      </c>
      <c r="C340" s="36">
        <v>145656</v>
      </c>
      <c r="D340" s="36">
        <v>0</v>
      </c>
      <c r="E340" s="2">
        <v>3.4988000000000001</v>
      </c>
      <c r="F340" s="2">
        <f t="shared" si="73"/>
        <v>0.71220000000000006</v>
      </c>
      <c r="G340" s="2">
        <v>4.9076500000000003</v>
      </c>
      <c r="H340" s="2">
        <f t="shared" si="74"/>
        <v>3.79</v>
      </c>
      <c r="I340" s="2">
        <f t="shared" si="75"/>
        <v>3.8483999999999998</v>
      </c>
      <c r="J340" s="2">
        <f t="shared" si="76"/>
        <v>3.4421900000000001</v>
      </c>
      <c r="K340" s="2">
        <v>3.16689</v>
      </c>
      <c r="L340" s="2">
        <f t="shared" si="77"/>
        <v>3.3320699999999999</v>
      </c>
      <c r="M340" s="63">
        <f t="shared" si="78"/>
        <v>1.0500379643885034</v>
      </c>
      <c r="N340" s="70">
        <f t="shared" si="80"/>
        <v>1.05</v>
      </c>
      <c r="O340" s="64">
        <v>33.71</v>
      </c>
      <c r="P340" s="65">
        <f t="shared" si="70"/>
        <v>33.71</v>
      </c>
      <c r="Q340" s="25"/>
      <c r="R340"/>
      <c r="S340" s="64">
        <v>21.92</v>
      </c>
      <c r="T340" s="64">
        <v>21.92</v>
      </c>
      <c r="U340" s="63">
        <f t="shared" si="81"/>
        <v>0</v>
      </c>
      <c r="V340" s="2" t="str">
        <f t="shared" si="82"/>
        <v>N</v>
      </c>
      <c r="W340" s="63">
        <f t="shared" si="71"/>
        <v>0.53786496350364954</v>
      </c>
      <c r="X340" s="2" t="str">
        <f t="shared" si="83"/>
        <v>N</v>
      </c>
      <c r="Y340" s="2" t="str">
        <f t="shared" si="79"/>
        <v>N</v>
      </c>
      <c r="Z340" s="65">
        <f t="shared" si="72"/>
        <v>20.830000000000002</v>
      </c>
      <c r="AB340" s="59"/>
      <c r="AD340" s="59"/>
    </row>
    <row r="341" spans="1:30" s="58" customFormat="1" x14ac:dyDescent="0.25">
      <c r="A341" s="39" t="s">
        <v>372</v>
      </c>
      <c r="B341" s="40">
        <v>6003362</v>
      </c>
      <c r="C341" s="40">
        <v>146092</v>
      </c>
      <c r="D341" s="40">
        <v>0</v>
      </c>
      <c r="E341" s="73">
        <v>4.2402499999999996</v>
      </c>
      <c r="F341" s="73">
        <f t="shared" si="73"/>
        <v>0.71220000000000006</v>
      </c>
      <c r="G341" s="73">
        <v>4.0783800000000001</v>
      </c>
      <c r="H341" s="73">
        <f t="shared" si="74"/>
        <v>3.79</v>
      </c>
      <c r="I341" s="73">
        <f t="shared" si="75"/>
        <v>3.8483999999999998</v>
      </c>
      <c r="J341" s="73">
        <f t="shared" si="76"/>
        <v>2.8605399999999999</v>
      </c>
      <c r="K341" s="73">
        <v>3.35128</v>
      </c>
      <c r="L341" s="73">
        <f t="shared" si="77"/>
        <v>2.8605399999999999</v>
      </c>
      <c r="M341" s="66">
        <f t="shared" si="78"/>
        <v>1.4823250155565033</v>
      </c>
      <c r="N341" s="74">
        <f t="shared" si="80"/>
        <v>1.48</v>
      </c>
      <c r="O341" s="67">
        <v>38.68</v>
      </c>
      <c r="P341" s="68">
        <f t="shared" si="70"/>
        <v>38.68</v>
      </c>
      <c r="Q341" s="25"/>
      <c r="R341"/>
      <c r="S341" s="67">
        <v>30.98</v>
      </c>
      <c r="T341" s="67">
        <v>37.04</v>
      </c>
      <c r="U341" s="66">
        <f t="shared" si="81"/>
        <v>0.1956100710135571</v>
      </c>
      <c r="V341" s="73" t="str">
        <f t="shared" si="82"/>
        <v>N</v>
      </c>
      <c r="W341" s="66">
        <f t="shared" si="71"/>
        <v>4.4276457883369348E-2</v>
      </c>
      <c r="X341" s="73" t="str">
        <f t="shared" si="83"/>
        <v>N</v>
      </c>
      <c r="Y341" s="73" t="str">
        <f t="shared" si="79"/>
        <v>N</v>
      </c>
      <c r="Z341" s="68">
        <f t="shared" si="72"/>
        <v>35.19</v>
      </c>
      <c r="AB341" s="59"/>
      <c r="AD341" s="59"/>
    </row>
    <row r="342" spans="1:30" s="58" customFormat="1" x14ac:dyDescent="0.25">
      <c r="A342" s="37" t="s">
        <v>373</v>
      </c>
      <c r="B342" s="38">
        <v>6003230</v>
      </c>
      <c r="C342" s="38">
        <v>145863</v>
      </c>
      <c r="D342" s="38">
        <v>0</v>
      </c>
      <c r="E342" s="71">
        <v>3.5354100000000002</v>
      </c>
      <c r="F342" s="71">
        <f t="shared" si="73"/>
        <v>0.71220000000000006</v>
      </c>
      <c r="G342" s="71">
        <v>4.09063</v>
      </c>
      <c r="H342" s="71">
        <f t="shared" si="74"/>
        <v>3.79</v>
      </c>
      <c r="I342" s="71">
        <f t="shared" si="75"/>
        <v>3.8483999999999998</v>
      </c>
      <c r="J342" s="71">
        <f t="shared" si="76"/>
        <v>2.8691399999999998</v>
      </c>
      <c r="K342" s="71">
        <v>3.1671999999999998</v>
      </c>
      <c r="L342" s="71">
        <f t="shared" si="77"/>
        <v>2.8691399999999998</v>
      </c>
      <c r="M342" s="60">
        <f t="shared" si="78"/>
        <v>1.2322194106944939</v>
      </c>
      <c r="N342" s="72">
        <f t="shared" si="80"/>
        <v>1.23</v>
      </c>
      <c r="O342" s="61">
        <v>38.380000000000003</v>
      </c>
      <c r="P342" s="62">
        <f t="shared" si="70"/>
        <v>38.380000000000003</v>
      </c>
      <c r="Q342" s="25"/>
      <c r="R342"/>
      <c r="S342" s="61">
        <v>36.89</v>
      </c>
      <c r="T342" s="61">
        <v>36.590000000000003</v>
      </c>
      <c r="U342" s="60">
        <f t="shared" si="81"/>
        <v>-8.1322851721332915E-3</v>
      </c>
      <c r="V342" s="71" t="str">
        <f t="shared" si="82"/>
        <v>N</v>
      </c>
      <c r="W342" s="60">
        <f t="shared" si="71"/>
        <v>4.8920470073790627E-2</v>
      </c>
      <c r="X342" s="71" t="str">
        <f t="shared" si="83"/>
        <v>N</v>
      </c>
      <c r="Y342" s="71" t="str">
        <f t="shared" si="79"/>
        <v>N</v>
      </c>
      <c r="Z342" s="62">
        <f t="shared" si="72"/>
        <v>34.769999999999996</v>
      </c>
      <c r="AB342" s="59"/>
      <c r="AD342" s="59"/>
    </row>
    <row r="343" spans="1:30" s="58" customFormat="1" x14ac:dyDescent="0.25">
      <c r="A343" s="34" t="s">
        <v>374</v>
      </c>
      <c r="B343" s="36">
        <v>6009534</v>
      </c>
      <c r="C343" s="36">
        <v>145655</v>
      </c>
      <c r="D343" s="36">
        <v>0</v>
      </c>
      <c r="E343" s="2">
        <v>3.6256699999999999</v>
      </c>
      <c r="F343" s="2">
        <f t="shared" si="73"/>
        <v>0.71220000000000006</v>
      </c>
      <c r="G343" s="2">
        <v>5.1384100000000004</v>
      </c>
      <c r="H343" s="2">
        <f t="shared" si="74"/>
        <v>3.79</v>
      </c>
      <c r="I343" s="2">
        <f t="shared" si="75"/>
        <v>3.8483999999999998</v>
      </c>
      <c r="J343" s="2">
        <f t="shared" si="76"/>
        <v>3.6040399999999999</v>
      </c>
      <c r="K343" s="2">
        <v>3.16594</v>
      </c>
      <c r="L343" s="2">
        <f t="shared" si="77"/>
        <v>3.4287999999999998</v>
      </c>
      <c r="M343" s="63">
        <f t="shared" si="78"/>
        <v>1.0574165888940739</v>
      </c>
      <c r="N343" s="70">
        <f t="shared" si="80"/>
        <v>1.05</v>
      </c>
      <c r="O343" s="64">
        <v>33.71</v>
      </c>
      <c r="P343" s="65">
        <f t="shared" si="70"/>
        <v>33.71</v>
      </c>
      <c r="Q343" s="25"/>
      <c r="R343"/>
      <c r="S343" s="64">
        <v>29.03</v>
      </c>
      <c r="T343" s="64">
        <v>36.44</v>
      </c>
      <c r="U343" s="63">
        <f t="shared" si="81"/>
        <v>0.2552531863589389</v>
      </c>
      <c r="V343" s="2" t="str">
        <f t="shared" si="82"/>
        <v>N</v>
      </c>
      <c r="W343" s="63">
        <f t="shared" si="71"/>
        <v>-7.4917672886937348E-2</v>
      </c>
      <c r="X343" s="2" t="str">
        <f t="shared" si="83"/>
        <v>Y</v>
      </c>
      <c r="Y343" s="2" t="str">
        <f t="shared" si="79"/>
        <v>N</v>
      </c>
      <c r="Z343" s="65">
        <f t="shared" si="72"/>
        <v>34.619999999999997</v>
      </c>
      <c r="AB343" s="59"/>
      <c r="AD343" s="59"/>
    </row>
    <row r="344" spans="1:30" s="58" customFormat="1" x14ac:dyDescent="0.25">
      <c r="A344" s="34" t="s">
        <v>375</v>
      </c>
      <c r="B344" s="36">
        <v>6014633</v>
      </c>
      <c r="C344" s="36">
        <v>145994</v>
      </c>
      <c r="D344" s="36">
        <v>0</v>
      </c>
      <c r="E344" s="2">
        <v>2.93208</v>
      </c>
      <c r="F344" s="2">
        <f t="shared" si="73"/>
        <v>0.71220000000000006</v>
      </c>
      <c r="G344" s="2">
        <v>4.2332799999999997</v>
      </c>
      <c r="H344" s="2">
        <f t="shared" si="74"/>
        <v>3.79</v>
      </c>
      <c r="I344" s="2">
        <f t="shared" si="75"/>
        <v>3.8483999999999998</v>
      </c>
      <c r="J344" s="2">
        <f t="shared" si="76"/>
        <v>2.9691900000000002</v>
      </c>
      <c r="K344" s="2">
        <v>3.3659400000000002</v>
      </c>
      <c r="L344" s="2">
        <f t="shared" si="77"/>
        <v>2.9691900000000002</v>
      </c>
      <c r="M344" s="63">
        <f t="shared" si="78"/>
        <v>0.98750164186192191</v>
      </c>
      <c r="N344" s="70">
        <f t="shared" si="80"/>
        <v>0.98</v>
      </c>
      <c r="O344" s="64">
        <v>29.68</v>
      </c>
      <c r="P344" s="65">
        <f t="shared" si="70"/>
        <v>29.68</v>
      </c>
      <c r="Q344" s="25"/>
      <c r="R344"/>
      <c r="S344" s="64">
        <v>26.42</v>
      </c>
      <c r="T344" s="64">
        <v>32.07</v>
      </c>
      <c r="U344" s="63">
        <f t="shared" si="81"/>
        <v>0.21385314155942461</v>
      </c>
      <c r="V344" s="2" t="str">
        <f t="shared" si="82"/>
        <v>N</v>
      </c>
      <c r="W344" s="63">
        <f t="shared" si="71"/>
        <v>-7.4524477705020284E-2</v>
      </c>
      <c r="X344" s="2" t="str">
        <f t="shared" si="83"/>
        <v>Y</v>
      </c>
      <c r="Y344" s="2" t="str">
        <f t="shared" si="79"/>
        <v>N</v>
      </c>
      <c r="Z344" s="65">
        <f t="shared" si="72"/>
        <v>30.470000000000002</v>
      </c>
      <c r="AB344" s="59"/>
      <c r="AD344" s="59"/>
    </row>
    <row r="345" spans="1:30" s="58" customFormat="1" x14ac:dyDescent="0.25">
      <c r="A345" s="34" t="s">
        <v>376</v>
      </c>
      <c r="B345" s="36">
        <v>6004790</v>
      </c>
      <c r="C345" s="36">
        <v>146049</v>
      </c>
      <c r="D345" s="36">
        <v>0</v>
      </c>
      <c r="E345" s="2">
        <v>0.62802999999999998</v>
      </c>
      <c r="F345" s="2">
        <f t="shared" si="73"/>
        <v>0.71220000000000006</v>
      </c>
      <c r="G345" s="2">
        <v>3.6631300000000002</v>
      </c>
      <c r="H345" s="2">
        <f t="shared" si="74"/>
        <v>3.79</v>
      </c>
      <c r="I345" s="2">
        <f t="shared" si="75"/>
        <v>3.8483999999999998</v>
      </c>
      <c r="J345" s="2">
        <f t="shared" si="76"/>
        <v>2.5692900000000001</v>
      </c>
      <c r="K345" s="2">
        <v>3.1968100000000002</v>
      </c>
      <c r="L345" s="2">
        <f t="shared" si="77"/>
        <v>2.5692900000000001</v>
      </c>
      <c r="M345" s="63">
        <f t="shared" si="78"/>
        <v>0.24443717914287602</v>
      </c>
      <c r="N345" s="70">
        <f t="shared" si="80"/>
        <v>0.24</v>
      </c>
      <c r="O345" s="64">
        <v>0</v>
      </c>
      <c r="P345" s="65">
        <f t="shared" si="70"/>
        <v>0</v>
      </c>
      <c r="Q345" s="25"/>
      <c r="R345"/>
      <c r="S345" s="64">
        <v>38.68</v>
      </c>
      <c r="T345" s="64">
        <v>38.68</v>
      </c>
      <c r="U345" s="63">
        <f t="shared" si="81"/>
        <v>0</v>
      </c>
      <c r="V345" s="2" t="str">
        <f t="shared" si="82"/>
        <v>N</v>
      </c>
      <c r="W345" s="63">
        <f t="shared" si="71"/>
        <v>-1</v>
      </c>
      <c r="X345" s="2" t="str">
        <f t="shared" si="83"/>
        <v>Y</v>
      </c>
      <c r="Y345" s="2" t="str">
        <f t="shared" si="79"/>
        <v>N</v>
      </c>
      <c r="Z345" s="65">
        <f t="shared" si="72"/>
        <v>36.75</v>
      </c>
      <c r="AB345" s="59"/>
      <c r="AD345" s="59"/>
    </row>
    <row r="346" spans="1:30" s="58" customFormat="1" x14ac:dyDescent="0.25">
      <c r="A346" s="39" t="s">
        <v>377</v>
      </c>
      <c r="B346" s="40">
        <v>6004840</v>
      </c>
      <c r="C346" s="40">
        <v>145273</v>
      </c>
      <c r="D346" s="40">
        <v>0</v>
      </c>
      <c r="E346" s="73">
        <v>3.3227699999999998</v>
      </c>
      <c r="F346" s="73">
        <f t="shared" si="73"/>
        <v>0.71220000000000006</v>
      </c>
      <c r="G346" s="73">
        <v>5.6895899999999999</v>
      </c>
      <c r="H346" s="73">
        <f t="shared" si="74"/>
        <v>3.79</v>
      </c>
      <c r="I346" s="73">
        <f t="shared" si="75"/>
        <v>3.8483999999999998</v>
      </c>
      <c r="J346" s="73">
        <f t="shared" si="76"/>
        <v>3.9906299999999999</v>
      </c>
      <c r="K346" s="73">
        <v>3.7351100000000002</v>
      </c>
      <c r="L346" s="73">
        <f t="shared" si="77"/>
        <v>3.88842</v>
      </c>
      <c r="M346" s="66">
        <f t="shared" si="78"/>
        <v>0.85452960328359584</v>
      </c>
      <c r="N346" s="74">
        <f t="shared" si="80"/>
        <v>0.85</v>
      </c>
      <c r="O346" s="67">
        <v>20.37</v>
      </c>
      <c r="P346" s="68">
        <f t="shared" si="70"/>
        <v>20.37</v>
      </c>
      <c r="Q346" s="25"/>
      <c r="R346"/>
      <c r="S346" s="67">
        <v>19.600000000000001</v>
      </c>
      <c r="T346" s="67">
        <v>22.69</v>
      </c>
      <c r="U346" s="66">
        <f t="shared" si="81"/>
        <v>0.15765306122448977</v>
      </c>
      <c r="V346" s="73" t="str">
        <f t="shared" si="82"/>
        <v>N</v>
      </c>
      <c r="W346" s="66">
        <f t="shared" si="71"/>
        <v>-0.10224768620537683</v>
      </c>
      <c r="X346" s="73" t="str">
        <f t="shared" si="83"/>
        <v>Y</v>
      </c>
      <c r="Y346" s="73" t="str">
        <f t="shared" si="79"/>
        <v>N</v>
      </c>
      <c r="Z346" s="68">
        <f t="shared" si="72"/>
        <v>21.560000000000002</v>
      </c>
      <c r="AB346" s="59"/>
      <c r="AD346" s="59"/>
    </row>
    <row r="347" spans="1:30" s="58" customFormat="1" x14ac:dyDescent="0.25">
      <c r="A347" s="37" t="s">
        <v>378</v>
      </c>
      <c r="B347" s="38">
        <v>6004899</v>
      </c>
      <c r="C347" s="38">
        <v>146197</v>
      </c>
      <c r="D347" s="38">
        <v>0</v>
      </c>
      <c r="E347" s="71">
        <v>3.1498200000000001</v>
      </c>
      <c r="F347" s="71">
        <f t="shared" si="73"/>
        <v>0.71220000000000006</v>
      </c>
      <c r="G347" s="71">
        <v>3.8898000000000001</v>
      </c>
      <c r="H347" s="71">
        <f t="shared" si="74"/>
        <v>3.79</v>
      </c>
      <c r="I347" s="71">
        <f t="shared" si="75"/>
        <v>3.8483999999999998</v>
      </c>
      <c r="J347" s="71">
        <f t="shared" si="76"/>
        <v>2.7282799999999998</v>
      </c>
      <c r="K347" s="71">
        <v>3.1022599999999998</v>
      </c>
      <c r="L347" s="71">
        <f t="shared" si="77"/>
        <v>2.7282799999999998</v>
      </c>
      <c r="M347" s="60">
        <f t="shared" si="78"/>
        <v>1.1545076018590468</v>
      </c>
      <c r="N347" s="72">
        <f t="shared" si="80"/>
        <v>1.1499999999999999</v>
      </c>
      <c r="O347" s="61">
        <v>37.19</v>
      </c>
      <c r="P347" s="62">
        <f t="shared" si="70"/>
        <v>37.19</v>
      </c>
      <c r="Q347" s="25"/>
      <c r="R347"/>
      <c r="S347" s="61">
        <v>31.53</v>
      </c>
      <c r="T347" s="61">
        <v>35.35</v>
      </c>
      <c r="U347" s="60">
        <f t="shared" si="81"/>
        <v>0.12115445607358072</v>
      </c>
      <c r="V347" s="71" t="str">
        <f t="shared" si="82"/>
        <v>N</v>
      </c>
      <c r="W347" s="60">
        <f t="shared" si="71"/>
        <v>5.2050919377651945E-2</v>
      </c>
      <c r="X347" s="71" t="str">
        <f t="shared" si="83"/>
        <v>N</v>
      </c>
      <c r="Y347" s="71" t="str">
        <f t="shared" si="79"/>
        <v>N</v>
      </c>
      <c r="Z347" s="62">
        <f t="shared" si="72"/>
        <v>33.589999999999996</v>
      </c>
      <c r="AB347" s="59"/>
      <c r="AD347" s="59"/>
    </row>
    <row r="348" spans="1:30" s="58" customFormat="1" x14ac:dyDescent="0.25">
      <c r="A348" s="34" t="s">
        <v>379</v>
      </c>
      <c r="B348" s="36">
        <v>6013312</v>
      </c>
      <c r="C348" s="36">
        <v>145733</v>
      </c>
      <c r="D348" s="36">
        <v>0</v>
      </c>
      <c r="E348" s="2">
        <v>3.4142299999999999</v>
      </c>
      <c r="F348" s="2">
        <f t="shared" si="73"/>
        <v>0.71220000000000006</v>
      </c>
      <c r="G348" s="2">
        <v>4.4241299999999999</v>
      </c>
      <c r="H348" s="2">
        <f t="shared" si="74"/>
        <v>3.79</v>
      </c>
      <c r="I348" s="2">
        <f t="shared" si="75"/>
        <v>3.8483999999999998</v>
      </c>
      <c r="J348" s="2">
        <f t="shared" si="76"/>
        <v>3.1030500000000001</v>
      </c>
      <c r="K348" s="2">
        <v>3.3663099999999999</v>
      </c>
      <c r="L348" s="2">
        <f t="shared" si="77"/>
        <v>3.1030500000000001</v>
      </c>
      <c r="M348" s="63">
        <f t="shared" si="78"/>
        <v>1.1002819806319588</v>
      </c>
      <c r="N348" s="70">
        <f t="shared" si="80"/>
        <v>1.1000000000000001</v>
      </c>
      <c r="O348" s="64">
        <v>36.44</v>
      </c>
      <c r="P348" s="65">
        <f t="shared" si="70"/>
        <v>36.44</v>
      </c>
      <c r="Q348" s="25"/>
      <c r="R348"/>
      <c r="S348" s="64">
        <v>27.07</v>
      </c>
      <c r="T348" s="64">
        <v>35.35</v>
      </c>
      <c r="U348" s="63">
        <f t="shared" si="81"/>
        <v>0.30587366087920209</v>
      </c>
      <c r="V348" s="2" t="str">
        <f t="shared" si="82"/>
        <v>N</v>
      </c>
      <c r="W348" s="63">
        <f t="shared" si="71"/>
        <v>3.0834512022630729E-2</v>
      </c>
      <c r="X348" s="2" t="str">
        <f t="shared" si="83"/>
        <v>N</v>
      </c>
      <c r="Y348" s="2" t="str">
        <f t="shared" si="79"/>
        <v>N</v>
      </c>
      <c r="Z348" s="65">
        <f t="shared" si="72"/>
        <v>33.589999999999996</v>
      </c>
      <c r="AB348" s="59"/>
      <c r="AD348" s="59"/>
    </row>
    <row r="349" spans="1:30" s="58" customFormat="1" x14ac:dyDescent="0.25">
      <c r="A349" s="34" t="s">
        <v>380</v>
      </c>
      <c r="B349" s="36">
        <v>6004907</v>
      </c>
      <c r="C349" s="36">
        <v>145465</v>
      </c>
      <c r="D349" s="36">
        <v>0</v>
      </c>
      <c r="E349" s="2">
        <v>3.0942699999999999</v>
      </c>
      <c r="F349" s="2">
        <f t="shared" si="73"/>
        <v>0.71220000000000006</v>
      </c>
      <c r="G349" s="2">
        <v>3.8580800000000002</v>
      </c>
      <c r="H349" s="2">
        <f t="shared" si="74"/>
        <v>3.79</v>
      </c>
      <c r="I349" s="2">
        <f t="shared" si="75"/>
        <v>3.8483999999999998</v>
      </c>
      <c r="J349" s="2">
        <f t="shared" si="76"/>
        <v>2.7060300000000002</v>
      </c>
      <c r="K349" s="2">
        <v>3.20478</v>
      </c>
      <c r="L349" s="2">
        <f t="shared" si="77"/>
        <v>2.7060300000000002</v>
      </c>
      <c r="M349" s="63">
        <f t="shared" si="78"/>
        <v>1.1434721714097773</v>
      </c>
      <c r="N349" s="70">
        <f t="shared" si="80"/>
        <v>1.1399999999999999</v>
      </c>
      <c r="O349" s="64">
        <v>37.04</v>
      </c>
      <c r="P349" s="65">
        <f t="shared" si="70"/>
        <v>37.04</v>
      </c>
      <c r="Q349" s="25"/>
      <c r="R349"/>
      <c r="S349" s="64">
        <v>25.77</v>
      </c>
      <c r="T349" s="64">
        <v>35.89</v>
      </c>
      <c r="U349" s="63">
        <f t="shared" si="81"/>
        <v>0.39270469538222746</v>
      </c>
      <c r="V349" s="2" t="str">
        <f t="shared" si="82"/>
        <v>N</v>
      </c>
      <c r="W349" s="63">
        <f t="shared" si="71"/>
        <v>3.2042351629980453E-2</v>
      </c>
      <c r="X349" s="2" t="str">
        <f t="shared" si="83"/>
        <v>N</v>
      </c>
      <c r="Y349" s="2" t="str">
        <f t="shared" si="79"/>
        <v>N</v>
      </c>
      <c r="Z349" s="65">
        <f t="shared" si="72"/>
        <v>34.1</v>
      </c>
      <c r="AB349" s="59"/>
      <c r="AD349" s="59"/>
    </row>
    <row r="350" spans="1:30" s="58" customFormat="1" x14ac:dyDescent="0.25">
      <c r="A350" s="34" t="s">
        <v>381</v>
      </c>
      <c r="B350" s="36">
        <v>6004964</v>
      </c>
      <c r="C350" s="36" t="s">
        <v>382</v>
      </c>
      <c r="D350" s="36">
        <v>0</v>
      </c>
      <c r="E350" s="2">
        <v>1.9036900000000001</v>
      </c>
      <c r="F350" s="2">
        <f t="shared" si="73"/>
        <v>0.71220000000000006</v>
      </c>
      <c r="G350" s="2">
        <v>3.9304899999999998</v>
      </c>
      <c r="H350" s="2">
        <f t="shared" si="74"/>
        <v>3.79</v>
      </c>
      <c r="I350" s="2">
        <f t="shared" si="75"/>
        <v>3.8483999999999998</v>
      </c>
      <c r="J350" s="2">
        <f t="shared" si="76"/>
        <v>2.7568199999999998</v>
      </c>
      <c r="K350" s="2">
        <v>2.25468</v>
      </c>
      <c r="L350" s="2">
        <f t="shared" si="77"/>
        <v>2.5559599999999998</v>
      </c>
      <c r="M350" s="63">
        <f t="shared" si="78"/>
        <v>0.7448043005367847</v>
      </c>
      <c r="N350" s="70">
        <f t="shared" si="80"/>
        <v>0.74</v>
      </c>
      <c r="O350" s="64">
        <v>12.01</v>
      </c>
      <c r="P350" s="65">
        <f t="shared" si="70"/>
        <v>12.01</v>
      </c>
      <c r="Q350" s="25"/>
      <c r="R350"/>
      <c r="S350" s="64">
        <v>12.76</v>
      </c>
      <c r="T350" s="64">
        <v>14.26</v>
      </c>
      <c r="U350" s="63">
        <f t="shared" si="81"/>
        <v>0.11755485893416928</v>
      </c>
      <c r="V350" s="2" t="str">
        <f t="shared" si="82"/>
        <v>N</v>
      </c>
      <c r="W350" s="63">
        <f t="shared" si="71"/>
        <v>-0.15778401122019636</v>
      </c>
      <c r="X350" s="2" t="str">
        <f t="shared" si="83"/>
        <v>Y</v>
      </c>
      <c r="Y350" s="2" t="str">
        <f t="shared" si="79"/>
        <v>N</v>
      </c>
      <c r="Z350" s="65">
        <f t="shared" si="72"/>
        <v>13.549999999999999</v>
      </c>
      <c r="AB350" s="59"/>
      <c r="AD350" s="59"/>
    </row>
    <row r="351" spans="1:30" s="58" customFormat="1" x14ac:dyDescent="0.25">
      <c r="A351" s="39" t="s">
        <v>383</v>
      </c>
      <c r="B351" s="40">
        <v>6005433</v>
      </c>
      <c r="C351" s="40">
        <v>145905</v>
      </c>
      <c r="D351" s="40">
        <v>0</v>
      </c>
      <c r="E351" s="73">
        <v>3.1289199999999999</v>
      </c>
      <c r="F351" s="73">
        <f t="shared" si="73"/>
        <v>0.71220000000000006</v>
      </c>
      <c r="G351" s="73">
        <v>3.8374100000000002</v>
      </c>
      <c r="H351" s="73">
        <f t="shared" si="74"/>
        <v>3.79</v>
      </c>
      <c r="I351" s="73">
        <f t="shared" si="75"/>
        <v>3.8483999999999998</v>
      </c>
      <c r="J351" s="73">
        <f t="shared" si="76"/>
        <v>2.6915300000000002</v>
      </c>
      <c r="K351" s="73">
        <v>2.8311500000000001</v>
      </c>
      <c r="L351" s="73">
        <f t="shared" si="77"/>
        <v>2.6915300000000002</v>
      </c>
      <c r="M351" s="66">
        <f t="shared" si="78"/>
        <v>1.162506083900235</v>
      </c>
      <c r="N351" s="74">
        <f t="shared" si="80"/>
        <v>1.1599999999999999</v>
      </c>
      <c r="O351" s="67">
        <v>37.340000000000003</v>
      </c>
      <c r="P351" s="68">
        <f t="shared" si="70"/>
        <v>37.340000000000003</v>
      </c>
      <c r="Q351" s="25"/>
      <c r="R351"/>
      <c r="S351" s="67">
        <v>37.78</v>
      </c>
      <c r="T351" s="67">
        <v>38.68</v>
      </c>
      <c r="U351" s="66">
        <f t="shared" si="81"/>
        <v>2.382212811011113E-2</v>
      </c>
      <c r="V351" s="73" t="str">
        <f t="shared" si="82"/>
        <v>N</v>
      </c>
      <c r="W351" s="66">
        <f t="shared" si="71"/>
        <v>-3.464322647362969E-2</v>
      </c>
      <c r="X351" s="73" t="str">
        <f t="shared" si="83"/>
        <v>N</v>
      </c>
      <c r="Y351" s="73" t="str">
        <f t="shared" si="79"/>
        <v>N</v>
      </c>
      <c r="Z351" s="68">
        <f t="shared" si="72"/>
        <v>36.75</v>
      </c>
      <c r="AB351" s="59"/>
      <c r="AD351" s="59"/>
    </row>
    <row r="352" spans="1:30" s="58" customFormat="1" x14ac:dyDescent="0.25">
      <c r="A352" s="37" t="s">
        <v>384</v>
      </c>
      <c r="B352" s="38">
        <v>6006126</v>
      </c>
      <c r="C352" s="38">
        <v>145829</v>
      </c>
      <c r="D352" s="38">
        <v>0</v>
      </c>
      <c r="E352" s="71">
        <v>2.18973</v>
      </c>
      <c r="F352" s="71">
        <f t="shared" si="73"/>
        <v>0.71220000000000006</v>
      </c>
      <c r="G352" s="71">
        <v>4.8430099999999996</v>
      </c>
      <c r="H352" s="71">
        <f t="shared" si="74"/>
        <v>3.79</v>
      </c>
      <c r="I352" s="71">
        <f t="shared" si="75"/>
        <v>3.8483999999999998</v>
      </c>
      <c r="J352" s="71">
        <f t="shared" si="76"/>
        <v>3.3968500000000001</v>
      </c>
      <c r="K352" s="71">
        <v>3.4535300000000002</v>
      </c>
      <c r="L352" s="71">
        <f t="shared" si="77"/>
        <v>3.3968500000000001</v>
      </c>
      <c r="M352" s="60">
        <f t="shared" si="78"/>
        <v>0.64463547109822328</v>
      </c>
      <c r="N352" s="72">
        <f t="shared" si="80"/>
        <v>0.64</v>
      </c>
      <c r="O352" s="61">
        <v>0</v>
      </c>
      <c r="P352" s="62">
        <f t="shared" si="70"/>
        <v>0</v>
      </c>
      <c r="Q352" s="25"/>
      <c r="R352"/>
      <c r="S352" s="61">
        <v>0</v>
      </c>
      <c r="T352" s="61">
        <v>0</v>
      </c>
      <c r="U352" s="60">
        <f t="shared" si="81"/>
        <v>0</v>
      </c>
      <c r="V352" s="71" t="str">
        <f t="shared" si="82"/>
        <v>N</v>
      </c>
      <c r="W352" s="60">
        <f t="shared" si="71"/>
        <v>0</v>
      </c>
      <c r="X352" s="71" t="str">
        <f t="shared" si="83"/>
        <v>N</v>
      </c>
      <c r="Y352" s="71" t="str">
        <f t="shared" si="79"/>
        <v>N</v>
      </c>
      <c r="Z352" s="62">
        <f t="shared" si="72"/>
        <v>0</v>
      </c>
      <c r="AB352" s="59"/>
      <c r="AD352" s="59"/>
    </row>
    <row r="353" spans="1:30" s="58" customFormat="1" x14ac:dyDescent="0.25">
      <c r="A353" s="34" t="s">
        <v>385</v>
      </c>
      <c r="B353" s="36">
        <v>6005011</v>
      </c>
      <c r="C353" s="36">
        <v>145968</v>
      </c>
      <c r="D353" s="36">
        <v>0</v>
      </c>
      <c r="E353" s="2">
        <v>3.0123600000000001</v>
      </c>
      <c r="F353" s="2">
        <f t="shared" si="73"/>
        <v>0.71220000000000006</v>
      </c>
      <c r="G353" s="2">
        <v>4.0012600000000003</v>
      </c>
      <c r="H353" s="2">
        <f t="shared" si="74"/>
        <v>3.79</v>
      </c>
      <c r="I353" s="2">
        <f t="shared" si="75"/>
        <v>3.8483999999999998</v>
      </c>
      <c r="J353" s="2">
        <f t="shared" si="76"/>
        <v>2.8064499999999999</v>
      </c>
      <c r="K353" s="2">
        <v>3.19516</v>
      </c>
      <c r="L353" s="2">
        <f t="shared" si="77"/>
        <v>2.8064499999999999</v>
      </c>
      <c r="M353" s="63">
        <f t="shared" si="78"/>
        <v>1.0733702720518805</v>
      </c>
      <c r="N353" s="70">
        <f t="shared" si="80"/>
        <v>1.07</v>
      </c>
      <c r="O353" s="64">
        <v>34.799999999999997</v>
      </c>
      <c r="P353" s="65">
        <f t="shared" si="70"/>
        <v>34.799999999999997</v>
      </c>
      <c r="Q353" s="25"/>
      <c r="R353"/>
      <c r="S353" s="64">
        <v>21.15</v>
      </c>
      <c r="T353" s="64">
        <v>37.04</v>
      </c>
      <c r="U353" s="63">
        <f t="shared" si="81"/>
        <v>0.75130023640661947</v>
      </c>
      <c r="V353" s="2" t="str">
        <f t="shared" si="82"/>
        <v>N</v>
      </c>
      <c r="W353" s="63">
        <f t="shared" si="71"/>
        <v>-6.0475161987041094E-2</v>
      </c>
      <c r="X353" s="2" t="str">
        <f t="shared" si="83"/>
        <v>Y</v>
      </c>
      <c r="Y353" s="2" t="str">
        <f t="shared" si="79"/>
        <v>N</v>
      </c>
      <c r="Z353" s="65">
        <f t="shared" si="72"/>
        <v>35.19</v>
      </c>
      <c r="AB353" s="59"/>
      <c r="AD353" s="59"/>
    </row>
    <row r="354" spans="1:30" s="58" customFormat="1" x14ac:dyDescent="0.25">
      <c r="A354" s="34" t="s">
        <v>386</v>
      </c>
      <c r="B354" s="36">
        <v>6008999</v>
      </c>
      <c r="C354" s="36">
        <v>146123</v>
      </c>
      <c r="D354" s="36">
        <v>0</v>
      </c>
      <c r="E354" s="2">
        <v>3.4695499999999999</v>
      </c>
      <c r="F354" s="2">
        <f t="shared" si="73"/>
        <v>0.71220000000000006</v>
      </c>
      <c r="G354" s="2">
        <v>4.2408900000000003</v>
      </c>
      <c r="H354" s="2">
        <f t="shared" si="74"/>
        <v>3.79</v>
      </c>
      <c r="I354" s="2">
        <f t="shared" si="75"/>
        <v>3.8483999999999998</v>
      </c>
      <c r="J354" s="2">
        <f t="shared" si="76"/>
        <v>2.9745300000000001</v>
      </c>
      <c r="K354" s="2">
        <v>3.0318999999999998</v>
      </c>
      <c r="L354" s="2">
        <f t="shared" si="77"/>
        <v>2.9745300000000001</v>
      </c>
      <c r="M354" s="63">
        <f t="shared" si="78"/>
        <v>1.1664195688058281</v>
      </c>
      <c r="N354" s="70">
        <f t="shared" si="80"/>
        <v>1.1599999999999999</v>
      </c>
      <c r="O354" s="64">
        <v>37.340000000000003</v>
      </c>
      <c r="P354" s="65">
        <f t="shared" si="70"/>
        <v>37.340000000000003</v>
      </c>
      <c r="Q354" s="25"/>
      <c r="R354"/>
      <c r="S354" s="64">
        <v>36.74</v>
      </c>
      <c r="T354" s="64">
        <v>38.380000000000003</v>
      </c>
      <c r="U354" s="63">
        <f t="shared" si="81"/>
        <v>4.4637996733805127E-2</v>
      </c>
      <c r="V354" s="2" t="str">
        <f t="shared" si="82"/>
        <v>N</v>
      </c>
      <c r="W354" s="63">
        <f t="shared" si="71"/>
        <v>-2.7097446586763916E-2</v>
      </c>
      <c r="X354" s="2" t="str">
        <f t="shared" si="83"/>
        <v>N</v>
      </c>
      <c r="Y354" s="2" t="str">
        <f t="shared" si="79"/>
        <v>N</v>
      </c>
      <c r="Z354" s="65">
        <f t="shared" si="72"/>
        <v>36.47</v>
      </c>
      <c r="AB354" s="59"/>
      <c r="AD354" s="59"/>
    </row>
    <row r="355" spans="1:30" s="58" customFormat="1" x14ac:dyDescent="0.25">
      <c r="A355" s="34" t="s">
        <v>387</v>
      </c>
      <c r="B355" s="36">
        <v>6019723</v>
      </c>
      <c r="C355" s="36">
        <v>145971</v>
      </c>
      <c r="D355" s="36">
        <v>0</v>
      </c>
      <c r="E355" s="2">
        <v>3.1624599999999998</v>
      </c>
      <c r="F355" s="2">
        <f t="shared" si="73"/>
        <v>0.71220000000000006</v>
      </c>
      <c r="G355" s="2">
        <v>4.9163699999999997</v>
      </c>
      <c r="H355" s="2">
        <f t="shared" si="74"/>
        <v>3.79</v>
      </c>
      <c r="I355" s="2">
        <f t="shared" si="75"/>
        <v>3.8483999999999998</v>
      </c>
      <c r="J355" s="2">
        <f t="shared" si="76"/>
        <v>3.4483000000000001</v>
      </c>
      <c r="K355" s="2">
        <v>3.8409200000000001</v>
      </c>
      <c r="L355" s="2">
        <f t="shared" si="77"/>
        <v>3.4483000000000001</v>
      </c>
      <c r="M355" s="63">
        <f t="shared" si="78"/>
        <v>0.91710698025113813</v>
      </c>
      <c r="N355" s="70">
        <f t="shared" si="80"/>
        <v>0.91</v>
      </c>
      <c r="O355" s="64">
        <v>25</v>
      </c>
      <c r="P355" s="65">
        <f t="shared" si="70"/>
        <v>25</v>
      </c>
      <c r="Q355" s="25"/>
      <c r="R355"/>
      <c r="S355" s="64">
        <v>18.829999999999998</v>
      </c>
      <c r="T355" s="64">
        <v>27.07</v>
      </c>
      <c r="U355" s="63">
        <f t="shared" si="81"/>
        <v>0.4375995751460437</v>
      </c>
      <c r="V355" s="2" t="str">
        <f t="shared" si="82"/>
        <v>N</v>
      </c>
      <c r="W355" s="63">
        <f t="shared" si="71"/>
        <v>-7.6468415219800523E-2</v>
      </c>
      <c r="X355" s="2" t="str">
        <f t="shared" si="83"/>
        <v>Y</v>
      </c>
      <c r="Y355" s="2" t="str">
        <f t="shared" si="79"/>
        <v>N</v>
      </c>
      <c r="Z355" s="65">
        <f t="shared" si="72"/>
        <v>25.720000000000002</v>
      </c>
      <c r="AB355" s="59"/>
      <c r="AD355" s="59"/>
    </row>
    <row r="356" spans="1:30" s="58" customFormat="1" x14ac:dyDescent="0.25">
      <c r="A356" s="39" t="s">
        <v>388</v>
      </c>
      <c r="B356" s="40">
        <v>6005169</v>
      </c>
      <c r="C356" s="40">
        <v>145235</v>
      </c>
      <c r="D356" s="40">
        <v>0</v>
      </c>
      <c r="E356" s="73">
        <v>2.4084699999999999</v>
      </c>
      <c r="F356" s="73">
        <f t="shared" si="73"/>
        <v>0.71220000000000006</v>
      </c>
      <c r="G356" s="73">
        <v>5.5388900000000003</v>
      </c>
      <c r="H356" s="73">
        <f t="shared" si="74"/>
        <v>3.79</v>
      </c>
      <c r="I356" s="73">
        <f t="shared" si="75"/>
        <v>3.8483999999999998</v>
      </c>
      <c r="J356" s="73">
        <f t="shared" si="76"/>
        <v>3.8849300000000002</v>
      </c>
      <c r="K356" s="73">
        <v>3.1894300000000002</v>
      </c>
      <c r="L356" s="73">
        <f t="shared" si="77"/>
        <v>3.6067300000000002</v>
      </c>
      <c r="M356" s="66">
        <f t="shared" si="78"/>
        <v>0.66777108350223047</v>
      </c>
      <c r="N356" s="74">
        <f t="shared" si="80"/>
        <v>0.66</v>
      </c>
      <c r="O356" s="67">
        <v>0</v>
      </c>
      <c r="P356" s="68">
        <f t="shared" si="70"/>
        <v>0</v>
      </c>
      <c r="Q356" s="25"/>
      <c r="R356"/>
      <c r="S356" s="67">
        <v>0</v>
      </c>
      <c r="T356" s="67">
        <v>10.5</v>
      </c>
      <c r="U356" s="66">
        <f t="shared" si="81"/>
        <v>0</v>
      </c>
      <c r="V356" s="73" t="str">
        <f t="shared" si="82"/>
        <v>N</v>
      </c>
      <c r="W356" s="66">
        <f t="shared" si="71"/>
        <v>-1</v>
      </c>
      <c r="X356" s="73" t="str">
        <f t="shared" si="83"/>
        <v>Y</v>
      </c>
      <c r="Y356" s="73" t="str">
        <f t="shared" si="79"/>
        <v>N</v>
      </c>
      <c r="Z356" s="68">
        <f t="shared" si="72"/>
        <v>9.98</v>
      </c>
      <c r="AB356" s="59"/>
      <c r="AD356" s="59"/>
    </row>
    <row r="357" spans="1:30" s="58" customFormat="1" x14ac:dyDescent="0.25">
      <c r="A357" s="37" t="s">
        <v>389</v>
      </c>
      <c r="B357" s="38">
        <v>6005185</v>
      </c>
      <c r="C357" s="38">
        <v>145256</v>
      </c>
      <c r="D357" s="38">
        <v>0</v>
      </c>
      <c r="E357" s="71">
        <v>3.3913500000000001</v>
      </c>
      <c r="F357" s="71">
        <f t="shared" si="73"/>
        <v>0.71220000000000006</v>
      </c>
      <c r="G357" s="71">
        <v>4.0043699999999998</v>
      </c>
      <c r="H357" s="71">
        <f t="shared" si="74"/>
        <v>3.79</v>
      </c>
      <c r="I357" s="71">
        <f t="shared" si="75"/>
        <v>3.8483999999999998</v>
      </c>
      <c r="J357" s="71">
        <f t="shared" si="76"/>
        <v>2.80863</v>
      </c>
      <c r="K357" s="71">
        <v>2.9506199999999998</v>
      </c>
      <c r="L357" s="71">
        <f t="shared" si="77"/>
        <v>2.80863</v>
      </c>
      <c r="M357" s="60">
        <f t="shared" si="78"/>
        <v>1.2074748186838424</v>
      </c>
      <c r="N357" s="72">
        <f t="shared" si="80"/>
        <v>1.2</v>
      </c>
      <c r="O357" s="61">
        <v>37.93</v>
      </c>
      <c r="P357" s="62">
        <f t="shared" si="70"/>
        <v>37.93</v>
      </c>
      <c r="Q357" s="25"/>
      <c r="R357"/>
      <c r="S357" s="61">
        <v>32.619999999999997</v>
      </c>
      <c r="T357" s="61">
        <v>36.89</v>
      </c>
      <c r="U357" s="60">
        <f t="shared" si="81"/>
        <v>0.13090128755364819</v>
      </c>
      <c r="V357" s="71" t="str">
        <f t="shared" si="82"/>
        <v>N</v>
      </c>
      <c r="W357" s="60">
        <f t="shared" si="71"/>
        <v>2.8191921930062324E-2</v>
      </c>
      <c r="X357" s="71" t="str">
        <f t="shared" si="83"/>
        <v>N</v>
      </c>
      <c r="Y357" s="71" t="str">
        <f t="shared" si="79"/>
        <v>N</v>
      </c>
      <c r="Z357" s="62">
        <f t="shared" si="72"/>
        <v>35.049999999999997</v>
      </c>
      <c r="AB357" s="59"/>
      <c r="AD357" s="59"/>
    </row>
    <row r="358" spans="1:30" s="58" customFormat="1" x14ac:dyDescent="0.25">
      <c r="A358" s="34" t="s">
        <v>390</v>
      </c>
      <c r="B358" s="36">
        <v>6012835</v>
      </c>
      <c r="C358" s="36">
        <v>145694</v>
      </c>
      <c r="D358" s="36">
        <v>0</v>
      </c>
      <c r="E358" s="2">
        <v>3.3668999999999998</v>
      </c>
      <c r="F358" s="2">
        <f t="shared" si="73"/>
        <v>0.71220000000000006</v>
      </c>
      <c r="G358" s="2">
        <v>4.2122700000000002</v>
      </c>
      <c r="H358" s="2">
        <f t="shared" si="74"/>
        <v>3.79</v>
      </c>
      <c r="I358" s="2">
        <f t="shared" si="75"/>
        <v>3.8483999999999998</v>
      </c>
      <c r="J358" s="2">
        <f t="shared" si="76"/>
        <v>2.95445</v>
      </c>
      <c r="K358" s="2">
        <v>3.4267599999999998</v>
      </c>
      <c r="L358" s="2">
        <f t="shared" si="77"/>
        <v>2.95445</v>
      </c>
      <c r="M358" s="63">
        <f t="shared" si="78"/>
        <v>1.1396029717883192</v>
      </c>
      <c r="N358" s="70">
        <f t="shared" si="80"/>
        <v>1.1299999999999999</v>
      </c>
      <c r="O358" s="64">
        <v>36.89</v>
      </c>
      <c r="P358" s="65">
        <f t="shared" si="70"/>
        <v>36.89</v>
      </c>
      <c r="Q358" s="25"/>
      <c r="R358"/>
      <c r="S358" s="64">
        <v>23.46</v>
      </c>
      <c r="T358" s="64">
        <v>36.74</v>
      </c>
      <c r="U358" s="63">
        <f t="shared" si="81"/>
        <v>0.56606990622335895</v>
      </c>
      <c r="V358" s="2" t="str">
        <f t="shared" si="82"/>
        <v>N</v>
      </c>
      <c r="W358" s="63">
        <f t="shared" si="71"/>
        <v>4.0827436037016484E-3</v>
      </c>
      <c r="X358" s="2" t="str">
        <f t="shared" si="83"/>
        <v>N</v>
      </c>
      <c r="Y358" s="2" t="str">
        <f t="shared" si="79"/>
        <v>N</v>
      </c>
      <c r="Z358" s="65">
        <f t="shared" si="72"/>
        <v>34.909999999999997</v>
      </c>
      <c r="AB358" s="59"/>
      <c r="AD358" s="59"/>
    </row>
    <row r="359" spans="1:30" s="58" customFormat="1" x14ac:dyDescent="0.25">
      <c r="A359" s="34" t="s">
        <v>391</v>
      </c>
      <c r="B359" s="36">
        <v>6012017</v>
      </c>
      <c r="C359" s="36">
        <v>145646</v>
      </c>
      <c r="D359" s="36">
        <v>0</v>
      </c>
      <c r="E359" s="2">
        <v>3.6448</v>
      </c>
      <c r="F359" s="2">
        <f t="shared" si="73"/>
        <v>0.71220000000000006</v>
      </c>
      <c r="G359" s="2">
        <v>4.5994900000000003</v>
      </c>
      <c r="H359" s="2">
        <f t="shared" si="74"/>
        <v>3.79</v>
      </c>
      <c r="I359" s="2">
        <f t="shared" si="75"/>
        <v>3.8483999999999998</v>
      </c>
      <c r="J359" s="2">
        <f t="shared" si="76"/>
        <v>3.2260499999999999</v>
      </c>
      <c r="K359" s="2">
        <v>3.54528</v>
      </c>
      <c r="L359" s="2">
        <f t="shared" si="77"/>
        <v>3.2260499999999999</v>
      </c>
      <c r="M359" s="63">
        <f t="shared" si="78"/>
        <v>1.1298026998961579</v>
      </c>
      <c r="N359" s="70">
        <f t="shared" si="80"/>
        <v>1.1200000000000001</v>
      </c>
      <c r="O359" s="64">
        <v>36.74</v>
      </c>
      <c r="P359" s="65">
        <f t="shared" si="70"/>
        <v>36.74</v>
      </c>
      <c r="Q359" s="25"/>
      <c r="R359"/>
      <c r="S359" s="64">
        <v>18.059999999999999</v>
      </c>
      <c r="T359" s="64">
        <v>33.71</v>
      </c>
      <c r="U359" s="63">
        <f t="shared" si="81"/>
        <v>0.86655592469545972</v>
      </c>
      <c r="V359" s="2" t="str">
        <f t="shared" si="82"/>
        <v>N</v>
      </c>
      <c r="W359" s="63">
        <f t="shared" si="71"/>
        <v>8.9884307327202637E-2</v>
      </c>
      <c r="X359" s="2" t="str">
        <f t="shared" si="83"/>
        <v>N</v>
      </c>
      <c r="Y359" s="2" t="str">
        <f t="shared" si="79"/>
        <v>N</v>
      </c>
      <c r="Z359" s="65">
        <f t="shared" si="72"/>
        <v>32.03</v>
      </c>
      <c r="AB359" s="59"/>
      <c r="AD359" s="59"/>
    </row>
    <row r="360" spans="1:30" s="58" customFormat="1" x14ac:dyDescent="0.25">
      <c r="A360" s="34" t="s">
        <v>392</v>
      </c>
      <c r="B360" s="36">
        <v>6005227</v>
      </c>
      <c r="C360" s="36">
        <v>145654</v>
      </c>
      <c r="D360" s="36">
        <v>0</v>
      </c>
      <c r="E360" s="2">
        <v>2.97438</v>
      </c>
      <c r="F360" s="2">
        <f t="shared" si="73"/>
        <v>0.71220000000000006</v>
      </c>
      <c r="G360" s="2">
        <v>4.4479600000000001</v>
      </c>
      <c r="H360" s="2">
        <f t="shared" si="74"/>
        <v>3.79</v>
      </c>
      <c r="I360" s="2">
        <f t="shared" si="75"/>
        <v>3.8483999999999998</v>
      </c>
      <c r="J360" s="2">
        <f t="shared" si="76"/>
        <v>3.1197599999999999</v>
      </c>
      <c r="K360" s="2">
        <v>3.74403</v>
      </c>
      <c r="L360" s="2">
        <f t="shared" si="77"/>
        <v>3.1197599999999999</v>
      </c>
      <c r="M360" s="63">
        <f t="shared" si="78"/>
        <v>0.95340026155858149</v>
      </c>
      <c r="N360" s="70">
        <f t="shared" si="80"/>
        <v>0.95</v>
      </c>
      <c r="O360" s="64">
        <v>27.72</v>
      </c>
      <c r="P360" s="65">
        <f t="shared" si="70"/>
        <v>27.72</v>
      </c>
      <c r="Q360" s="25"/>
      <c r="R360"/>
      <c r="S360" s="64">
        <v>15.02</v>
      </c>
      <c r="T360" s="64">
        <v>25</v>
      </c>
      <c r="U360" s="63">
        <f t="shared" si="81"/>
        <v>0.66444740346205067</v>
      </c>
      <c r="V360" s="2" t="str">
        <f t="shared" si="82"/>
        <v>N</v>
      </c>
      <c r="W360" s="63">
        <f t="shared" si="71"/>
        <v>0.10879999999999995</v>
      </c>
      <c r="X360" s="2" t="str">
        <f t="shared" si="83"/>
        <v>N</v>
      </c>
      <c r="Y360" s="2" t="str">
        <f t="shared" si="79"/>
        <v>N</v>
      </c>
      <c r="Z360" s="65">
        <f t="shared" si="72"/>
        <v>23.75</v>
      </c>
      <c r="AB360" s="59"/>
      <c r="AD360" s="59"/>
    </row>
    <row r="361" spans="1:30" s="58" customFormat="1" x14ac:dyDescent="0.25">
      <c r="A361" s="39" t="s">
        <v>393</v>
      </c>
      <c r="B361" s="40">
        <v>6005235</v>
      </c>
      <c r="C361" s="40">
        <v>145761</v>
      </c>
      <c r="D361" s="40">
        <v>0</v>
      </c>
      <c r="E361" s="73">
        <v>3.20329</v>
      </c>
      <c r="F361" s="73">
        <f t="shared" si="73"/>
        <v>0.71220000000000006</v>
      </c>
      <c r="G361" s="73">
        <v>4.4208100000000004</v>
      </c>
      <c r="H361" s="73">
        <f t="shared" si="74"/>
        <v>3.79</v>
      </c>
      <c r="I361" s="73">
        <f t="shared" si="75"/>
        <v>3.8483999999999998</v>
      </c>
      <c r="J361" s="73">
        <f t="shared" si="76"/>
        <v>3.1007199999999999</v>
      </c>
      <c r="K361" s="73">
        <v>3.2110799999999999</v>
      </c>
      <c r="L361" s="73">
        <f t="shared" si="77"/>
        <v>3.1007199999999999</v>
      </c>
      <c r="M361" s="66">
        <f t="shared" si="78"/>
        <v>1.0330794138135659</v>
      </c>
      <c r="N361" s="74">
        <f t="shared" si="80"/>
        <v>1.03</v>
      </c>
      <c r="O361" s="67">
        <v>32.619999999999997</v>
      </c>
      <c r="P361" s="68">
        <f t="shared" si="70"/>
        <v>32.619999999999997</v>
      </c>
      <c r="Q361" s="25"/>
      <c r="R361"/>
      <c r="S361" s="67">
        <v>27.72</v>
      </c>
      <c r="T361" s="67">
        <v>32.619999999999997</v>
      </c>
      <c r="U361" s="66">
        <f t="shared" si="81"/>
        <v>0.17676767676767671</v>
      </c>
      <c r="V361" s="73" t="str">
        <f t="shared" si="82"/>
        <v>N</v>
      </c>
      <c r="W361" s="66">
        <f t="shared" si="71"/>
        <v>0</v>
      </c>
      <c r="X361" s="73" t="str">
        <f t="shared" si="83"/>
        <v>N</v>
      </c>
      <c r="Y361" s="73" t="str">
        <f t="shared" si="79"/>
        <v>N</v>
      </c>
      <c r="Z361" s="68">
        <f t="shared" si="72"/>
        <v>30.990000000000002</v>
      </c>
      <c r="AB361" s="59"/>
      <c r="AD361" s="59"/>
    </row>
    <row r="362" spans="1:30" s="58" customFormat="1" x14ac:dyDescent="0.25">
      <c r="A362" s="37" t="s">
        <v>394</v>
      </c>
      <c r="B362" s="38">
        <v>6000640</v>
      </c>
      <c r="C362" s="38">
        <v>145334</v>
      </c>
      <c r="D362" s="38">
        <v>0</v>
      </c>
      <c r="E362" s="71">
        <v>3.6473399999999998</v>
      </c>
      <c r="F362" s="71">
        <f t="shared" si="73"/>
        <v>0.71220000000000006</v>
      </c>
      <c r="G362" s="71">
        <v>5.5943399999999999</v>
      </c>
      <c r="H362" s="71">
        <f t="shared" si="74"/>
        <v>3.79</v>
      </c>
      <c r="I362" s="71">
        <f t="shared" si="75"/>
        <v>3.8483999999999998</v>
      </c>
      <c r="J362" s="71">
        <f t="shared" si="76"/>
        <v>3.9238300000000002</v>
      </c>
      <c r="K362" s="71">
        <v>4.17455</v>
      </c>
      <c r="L362" s="71">
        <f t="shared" si="77"/>
        <v>3.9238300000000002</v>
      </c>
      <c r="M362" s="60">
        <f t="shared" si="78"/>
        <v>0.92953568324825486</v>
      </c>
      <c r="N362" s="72">
        <f t="shared" si="80"/>
        <v>0.92</v>
      </c>
      <c r="O362" s="61">
        <v>25.77</v>
      </c>
      <c r="P362" s="62">
        <f t="shared" si="70"/>
        <v>25.77</v>
      </c>
      <c r="Q362" s="25"/>
      <c r="R362"/>
      <c r="S362" s="61">
        <v>15.77</v>
      </c>
      <c r="T362" s="61">
        <v>25</v>
      </c>
      <c r="U362" s="60">
        <f t="shared" si="81"/>
        <v>0.58528852251109709</v>
      </c>
      <c r="V362" s="71" t="str">
        <f t="shared" si="82"/>
        <v>N</v>
      </c>
      <c r="W362" s="60">
        <f t="shared" si="71"/>
        <v>3.0799999999999984E-2</v>
      </c>
      <c r="X362" s="71" t="str">
        <f t="shared" si="83"/>
        <v>N</v>
      </c>
      <c r="Y362" s="71" t="str">
        <f t="shared" si="79"/>
        <v>N</v>
      </c>
      <c r="Z362" s="62">
        <f t="shared" si="72"/>
        <v>23.75</v>
      </c>
      <c r="AB362" s="59"/>
      <c r="AD362" s="59"/>
    </row>
    <row r="363" spans="1:30" s="58" customFormat="1" x14ac:dyDescent="0.25">
      <c r="A363" s="34" t="s">
        <v>395</v>
      </c>
      <c r="B363" s="36">
        <v>6007918</v>
      </c>
      <c r="C363" s="36">
        <v>145424</v>
      </c>
      <c r="D363" s="36">
        <v>0</v>
      </c>
      <c r="E363" s="2">
        <v>3.1021299999999998</v>
      </c>
      <c r="F363" s="2">
        <f t="shared" si="73"/>
        <v>0.71220000000000006</v>
      </c>
      <c r="G363" s="2">
        <v>4.4833299999999996</v>
      </c>
      <c r="H363" s="2">
        <f t="shared" si="74"/>
        <v>3.79</v>
      </c>
      <c r="I363" s="2">
        <f t="shared" si="75"/>
        <v>3.8483999999999998</v>
      </c>
      <c r="J363" s="2">
        <f t="shared" si="76"/>
        <v>3.1445699999999999</v>
      </c>
      <c r="K363" s="2">
        <v>3.4552800000000001</v>
      </c>
      <c r="L363" s="2">
        <f t="shared" si="77"/>
        <v>3.1445699999999999</v>
      </c>
      <c r="M363" s="63">
        <f t="shared" si="78"/>
        <v>0.98650371910944901</v>
      </c>
      <c r="N363" s="70">
        <f t="shared" si="80"/>
        <v>0.98</v>
      </c>
      <c r="O363" s="64">
        <v>29.68</v>
      </c>
      <c r="P363" s="65">
        <f t="shared" si="70"/>
        <v>29.68</v>
      </c>
      <c r="Q363" s="25"/>
      <c r="R363"/>
      <c r="S363" s="64">
        <v>14.26</v>
      </c>
      <c r="T363" s="64">
        <v>26.42</v>
      </c>
      <c r="U363" s="63">
        <f t="shared" si="81"/>
        <v>0.85273492286115027</v>
      </c>
      <c r="V363" s="2" t="str">
        <f t="shared" si="82"/>
        <v>N</v>
      </c>
      <c r="W363" s="63">
        <f t="shared" si="71"/>
        <v>0.12339137017411043</v>
      </c>
      <c r="X363" s="2" t="str">
        <f t="shared" si="83"/>
        <v>N</v>
      </c>
      <c r="Y363" s="2" t="str">
        <f t="shared" si="79"/>
        <v>N</v>
      </c>
      <c r="Z363" s="65">
        <f t="shared" si="72"/>
        <v>25.1</v>
      </c>
      <c r="AB363" s="59"/>
      <c r="AD363" s="59"/>
    </row>
    <row r="364" spans="1:30" s="58" customFormat="1" x14ac:dyDescent="0.25">
      <c r="A364" s="34" t="s">
        <v>396</v>
      </c>
      <c r="B364" s="36">
        <v>6001044</v>
      </c>
      <c r="C364" s="36">
        <v>145897</v>
      </c>
      <c r="D364" s="36">
        <v>0</v>
      </c>
      <c r="E364" s="2">
        <v>3.4746100000000002</v>
      </c>
      <c r="F364" s="2">
        <f t="shared" si="73"/>
        <v>0.71220000000000006</v>
      </c>
      <c r="G364" s="2">
        <v>3.7448700000000001</v>
      </c>
      <c r="H364" s="2">
        <f t="shared" si="74"/>
        <v>3.79</v>
      </c>
      <c r="I364" s="2">
        <f t="shared" si="75"/>
        <v>3.8483999999999998</v>
      </c>
      <c r="J364" s="2">
        <f t="shared" si="76"/>
        <v>2.62662</v>
      </c>
      <c r="K364" s="2">
        <v>2.9104299999999999</v>
      </c>
      <c r="L364" s="2">
        <f t="shared" si="77"/>
        <v>2.62662</v>
      </c>
      <c r="M364" s="63">
        <f t="shared" si="78"/>
        <v>1.3228445683045131</v>
      </c>
      <c r="N364" s="70">
        <f t="shared" si="80"/>
        <v>1.32</v>
      </c>
      <c r="O364" s="64">
        <v>38.68</v>
      </c>
      <c r="P364" s="65">
        <f t="shared" si="70"/>
        <v>38.68</v>
      </c>
      <c r="Q364" s="25"/>
      <c r="R364"/>
      <c r="S364" s="64">
        <v>37.93</v>
      </c>
      <c r="T364" s="64">
        <v>38.68</v>
      </c>
      <c r="U364" s="63">
        <f t="shared" si="81"/>
        <v>1.9773266543633008E-2</v>
      </c>
      <c r="V364" s="2" t="str">
        <f t="shared" si="82"/>
        <v>N</v>
      </c>
      <c r="W364" s="63">
        <f t="shared" si="71"/>
        <v>0</v>
      </c>
      <c r="X364" s="2" t="str">
        <f t="shared" si="83"/>
        <v>N</v>
      </c>
      <c r="Y364" s="2" t="str">
        <f t="shared" si="79"/>
        <v>N</v>
      </c>
      <c r="Z364" s="65">
        <f t="shared" si="72"/>
        <v>36.75</v>
      </c>
      <c r="AB364" s="59"/>
      <c r="AD364" s="59"/>
    </row>
    <row r="365" spans="1:30" s="58" customFormat="1" x14ac:dyDescent="0.25">
      <c r="A365" s="34" t="s">
        <v>397</v>
      </c>
      <c r="B365" s="36">
        <v>6005284</v>
      </c>
      <c r="C365" s="36">
        <v>145382</v>
      </c>
      <c r="D365" s="36">
        <v>0</v>
      </c>
      <c r="E365" s="2">
        <v>3.0702699999999998</v>
      </c>
      <c r="F365" s="2">
        <f t="shared" si="73"/>
        <v>0.71220000000000006</v>
      </c>
      <c r="G365" s="2">
        <v>4.4016999999999999</v>
      </c>
      <c r="H365" s="2">
        <f t="shared" si="74"/>
        <v>3.79</v>
      </c>
      <c r="I365" s="2">
        <f t="shared" si="75"/>
        <v>3.8483999999999998</v>
      </c>
      <c r="J365" s="2">
        <f t="shared" si="76"/>
        <v>3.0873200000000001</v>
      </c>
      <c r="K365" s="2">
        <v>3.4252099999999999</v>
      </c>
      <c r="L365" s="2">
        <f t="shared" si="77"/>
        <v>3.0873200000000001</v>
      </c>
      <c r="M365" s="63">
        <f t="shared" si="78"/>
        <v>0.99447741082880936</v>
      </c>
      <c r="N365" s="70">
        <f t="shared" si="80"/>
        <v>0.99</v>
      </c>
      <c r="O365" s="64">
        <v>30.33</v>
      </c>
      <c r="P365" s="65">
        <f t="shared" si="70"/>
        <v>30.33</v>
      </c>
      <c r="Q365" s="25"/>
      <c r="R365"/>
      <c r="S365" s="64">
        <v>24.23</v>
      </c>
      <c r="T365" s="64">
        <v>30.98</v>
      </c>
      <c r="U365" s="63">
        <f t="shared" si="81"/>
        <v>0.27858027238959965</v>
      </c>
      <c r="V365" s="2" t="str">
        <f t="shared" si="82"/>
        <v>N</v>
      </c>
      <c r="W365" s="63">
        <f t="shared" si="71"/>
        <v>-2.0981278244028474E-2</v>
      </c>
      <c r="X365" s="2" t="str">
        <f t="shared" si="83"/>
        <v>N</v>
      </c>
      <c r="Y365" s="2" t="str">
        <f t="shared" si="79"/>
        <v>N</v>
      </c>
      <c r="Z365" s="65">
        <f t="shared" si="72"/>
        <v>29.44</v>
      </c>
      <c r="AB365" s="59"/>
      <c r="AD365" s="59"/>
    </row>
    <row r="366" spans="1:30" s="58" customFormat="1" x14ac:dyDescent="0.25">
      <c r="A366" s="39" t="s">
        <v>398</v>
      </c>
      <c r="B366" s="40">
        <v>6014492</v>
      </c>
      <c r="C366" s="40">
        <v>145901</v>
      </c>
      <c r="D366" s="40">
        <v>0</v>
      </c>
      <c r="E366" s="73">
        <v>2.9422999999999999</v>
      </c>
      <c r="F366" s="73">
        <f t="shared" si="73"/>
        <v>0.71220000000000006</v>
      </c>
      <c r="G366" s="73">
        <v>4.5204000000000004</v>
      </c>
      <c r="H366" s="73">
        <f t="shared" si="74"/>
        <v>3.79</v>
      </c>
      <c r="I366" s="73">
        <f t="shared" si="75"/>
        <v>3.8483999999999998</v>
      </c>
      <c r="J366" s="73">
        <f t="shared" si="76"/>
        <v>3.1705700000000001</v>
      </c>
      <c r="K366" s="73">
        <v>3.2594099999999999</v>
      </c>
      <c r="L366" s="73">
        <f t="shared" si="77"/>
        <v>3.1705700000000001</v>
      </c>
      <c r="M366" s="66">
        <f t="shared" si="78"/>
        <v>0.92800348202373695</v>
      </c>
      <c r="N366" s="74">
        <f t="shared" si="80"/>
        <v>0.92</v>
      </c>
      <c r="O366" s="67">
        <v>25.77</v>
      </c>
      <c r="P366" s="68">
        <f t="shared" si="70"/>
        <v>25.77</v>
      </c>
      <c r="Q366" s="25"/>
      <c r="R366"/>
      <c r="S366" s="67">
        <v>13.51</v>
      </c>
      <c r="T366" s="67">
        <v>30.33</v>
      </c>
      <c r="U366" s="66">
        <f t="shared" si="81"/>
        <v>1.2450037009622503</v>
      </c>
      <c r="V366" s="73" t="str">
        <f t="shared" si="82"/>
        <v>N</v>
      </c>
      <c r="W366" s="66">
        <f t="shared" si="71"/>
        <v>-0.15034619188921855</v>
      </c>
      <c r="X366" s="73" t="str">
        <f t="shared" si="83"/>
        <v>Y</v>
      </c>
      <c r="Y366" s="73" t="str">
        <f t="shared" si="79"/>
        <v>N</v>
      </c>
      <c r="Z366" s="68">
        <f t="shared" si="72"/>
        <v>28.82</v>
      </c>
      <c r="AB366" s="59"/>
      <c r="AD366" s="59"/>
    </row>
    <row r="367" spans="1:30" s="58" customFormat="1" x14ac:dyDescent="0.25">
      <c r="A367" s="37" t="s">
        <v>399</v>
      </c>
      <c r="B367" s="38">
        <v>6005292</v>
      </c>
      <c r="C367" s="38">
        <v>146114</v>
      </c>
      <c r="D367" s="38">
        <v>0</v>
      </c>
      <c r="E367" s="71">
        <v>3.6476299999999999</v>
      </c>
      <c r="F367" s="71">
        <f t="shared" si="73"/>
        <v>0.71220000000000006</v>
      </c>
      <c r="G367" s="71">
        <v>3.8540700000000001</v>
      </c>
      <c r="H367" s="71">
        <f t="shared" si="74"/>
        <v>3.79</v>
      </c>
      <c r="I367" s="71">
        <f t="shared" si="75"/>
        <v>3.8483999999999998</v>
      </c>
      <c r="J367" s="71">
        <f t="shared" si="76"/>
        <v>2.7032099999999999</v>
      </c>
      <c r="K367" s="71">
        <v>3.0105499999999998</v>
      </c>
      <c r="L367" s="71">
        <f t="shared" si="77"/>
        <v>2.7032099999999999</v>
      </c>
      <c r="M367" s="60">
        <f t="shared" si="78"/>
        <v>1.3493698232841695</v>
      </c>
      <c r="N367" s="72">
        <f t="shared" si="80"/>
        <v>1.34</v>
      </c>
      <c r="O367" s="61">
        <v>38.68</v>
      </c>
      <c r="P367" s="62">
        <f t="shared" si="70"/>
        <v>38.68</v>
      </c>
      <c r="Q367" s="25"/>
      <c r="R367"/>
      <c r="S367" s="61">
        <v>37.93</v>
      </c>
      <c r="T367" s="61">
        <v>38.68</v>
      </c>
      <c r="U367" s="60">
        <f t="shared" si="81"/>
        <v>1.9773266543633008E-2</v>
      </c>
      <c r="V367" s="71" t="str">
        <f t="shared" si="82"/>
        <v>N</v>
      </c>
      <c r="W367" s="60">
        <f t="shared" si="71"/>
        <v>0</v>
      </c>
      <c r="X367" s="71" t="str">
        <f t="shared" si="83"/>
        <v>N</v>
      </c>
      <c r="Y367" s="71" t="str">
        <f t="shared" si="79"/>
        <v>N</v>
      </c>
      <c r="Z367" s="62">
        <f t="shared" si="72"/>
        <v>36.75</v>
      </c>
      <c r="AB367" s="59"/>
      <c r="AD367" s="59"/>
    </row>
    <row r="368" spans="1:30" s="58" customFormat="1" x14ac:dyDescent="0.25">
      <c r="A368" s="34" t="s">
        <v>400</v>
      </c>
      <c r="B368" s="36">
        <v>6005300</v>
      </c>
      <c r="C368" s="36">
        <v>146026</v>
      </c>
      <c r="D368" s="36">
        <v>0</v>
      </c>
      <c r="E368" s="2">
        <v>3.7281900000000001</v>
      </c>
      <c r="F368" s="2">
        <f t="shared" si="73"/>
        <v>0.71220000000000006</v>
      </c>
      <c r="G368" s="2">
        <v>3.8150900000000001</v>
      </c>
      <c r="H368" s="2">
        <f t="shared" si="74"/>
        <v>3.79</v>
      </c>
      <c r="I368" s="2">
        <f t="shared" si="75"/>
        <v>3.8483999999999998</v>
      </c>
      <c r="J368" s="2">
        <f t="shared" si="76"/>
        <v>2.6758700000000002</v>
      </c>
      <c r="K368" s="2">
        <v>3.00522</v>
      </c>
      <c r="L368" s="2">
        <f t="shared" si="77"/>
        <v>2.6758700000000002</v>
      </c>
      <c r="M368" s="63">
        <f t="shared" si="78"/>
        <v>1.3932627519274106</v>
      </c>
      <c r="N368" s="70">
        <f t="shared" si="80"/>
        <v>1.39</v>
      </c>
      <c r="O368" s="64">
        <v>38.68</v>
      </c>
      <c r="P368" s="65">
        <f t="shared" si="70"/>
        <v>38.68</v>
      </c>
      <c r="Q368" s="25"/>
      <c r="R368"/>
      <c r="S368" s="64">
        <v>37.49</v>
      </c>
      <c r="T368" s="64">
        <v>37.93</v>
      </c>
      <c r="U368" s="63">
        <f t="shared" si="81"/>
        <v>1.173646305681509E-2</v>
      </c>
      <c r="V368" s="2" t="str">
        <f t="shared" si="82"/>
        <v>N</v>
      </c>
      <c r="W368" s="63">
        <f t="shared" si="71"/>
        <v>1.9773266543633008E-2</v>
      </c>
      <c r="X368" s="2" t="str">
        <f t="shared" si="83"/>
        <v>N</v>
      </c>
      <c r="Y368" s="2" t="str">
        <f t="shared" si="79"/>
        <v>N</v>
      </c>
      <c r="Z368" s="65">
        <f t="shared" si="72"/>
        <v>36.04</v>
      </c>
      <c r="AB368" s="59"/>
      <c r="AD368" s="59"/>
    </row>
    <row r="369" spans="1:30" s="58" customFormat="1" x14ac:dyDescent="0.25">
      <c r="A369" s="34" t="s">
        <v>401</v>
      </c>
      <c r="B369" s="36">
        <v>6011993</v>
      </c>
      <c r="C369" s="36">
        <v>145638</v>
      </c>
      <c r="D369" s="36">
        <v>0</v>
      </c>
      <c r="E369" s="2">
        <v>3.4553400000000001</v>
      </c>
      <c r="F369" s="2">
        <f t="shared" si="73"/>
        <v>0.71220000000000006</v>
      </c>
      <c r="G369" s="2">
        <v>4.7429300000000003</v>
      </c>
      <c r="H369" s="2">
        <f t="shared" si="74"/>
        <v>3.79</v>
      </c>
      <c r="I369" s="2">
        <f t="shared" si="75"/>
        <v>3.8483999999999998</v>
      </c>
      <c r="J369" s="2">
        <f t="shared" si="76"/>
        <v>3.3266499999999999</v>
      </c>
      <c r="K369" s="2">
        <v>3.42503</v>
      </c>
      <c r="L369" s="2">
        <f t="shared" si="77"/>
        <v>3.3266499999999999</v>
      </c>
      <c r="M369" s="63">
        <f t="shared" si="78"/>
        <v>1.0386845625479086</v>
      </c>
      <c r="N369" s="70">
        <f t="shared" si="80"/>
        <v>1.03</v>
      </c>
      <c r="O369" s="64">
        <v>32.619999999999997</v>
      </c>
      <c r="P369" s="65">
        <f t="shared" si="70"/>
        <v>32.619999999999997</v>
      </c>
      <c r="Q369" s="25"/>
      <c r="R369"/>
      <c r="S369" s="64">
        <v>29.68</v>
      </c>
      <c r="T369" s="64">
        <v>30.33</v>
      </c>
      <c r="U369" s="63">
        <f t="shared" si="81"/>
        <v>2.1900269541778927E-2</v>
      </c>
      <c r="V369" s="2" t="str">
        <f t="shared" si="82"/>
        <v>N</v>
      </c>
      <c r="W369" s="63">
        <f t="shared" si="71"/>
        <v>7.5502802505769837E-2</v>
      </c>
      <c r="X369" s="2" t="str">
        <f t="shared" si="83"/>
        <v>N</v>
      </c>
      <c r="Y369" s="2" t="str">
        <f t="shared" si="79"/>
        <v>N</v>
      </c>
      <c r="Z369" s="65">
        <f t="shared" si="72"/>
        <v>28.82</v>
      </c>
      <c r="AB369" s="59"/>
      <c r="AD369" s="59"/>
    </row>
    <row r="370" spans="1:30" s="58" customFormat="1" x14ac:dyDescent="0.25">
      <c r="A370" s="34" t="s">
        <v>402</v>
      </c>
      <c r="B370" s="36">
        <v>6005318</v>
      </c>
      <c r="C370" s="36">
        <v>145511</v>
      </c>
      <c r="D370" s="36">
        <v>0</v>
      </c>
      <c r="E370" s="2">
        <v>3.4500899999999999</v>
      </c>
      <c r="F370" s="2">
        <f t="shared" si="73"/>
        <v>0.71220000000000006</v>
      </c>
      <c r="G370" s="2">
        <v>5.0781000000000001</v>
      </c>
      <c r="H370" s="2">
        <f t="shared" si="74"/>
        <v>3.79</v>
      </c>
      <c r="I370" s="2">
        <f t="shared" si="75"/>
        <v>3.8483999999999998</v>
      </c>
      <c r="J370" s="2">
        <f t="shared" si="76"/>
        <v>3.5617399999999999</v>
      </c>
      <c r="K370" s="2">
        <v>3.4561500000000001</v>
      </c>
      <c r="L370" s="2">
        <f t="shared" si="77"/>
        <v>3.5194999999999999</v>
      </c>
      <c r="M370" s="63">
        <f t="shared" si="78"/>
        <v>0.98027844864327318</v>
      </c>
      <c r="N370" s="70">
        <f t="shared" si="80"/>
        <v>0.98</v>
      </c>
      <c r="O370" s="64">
        <v>29.68</v>
      </c>
      <c r="P370" s="65">
        <f t="shared" si="70"/>
        <v>29.68</v>
      </c>
      <c r="Q370" s="25"/>
      <c r="R370"/>
      <c r="S370" s="64">
        <v>27.07</v>
      </c>
      <c r="T370" s="64">
        <v>30.98</v>
      </c>
      <c r="U370" s="63">
        <f t="shared" si="81"/>
        <v>0.14444033985962321</v>
      </c>
      <c r="V370" s="2" t="str">
        <f t="shared" si="82"/>
        <v>N</v>
      </c>
      <c r="W370" s="63">
        <f t="shared" si="71"/>
        <v>-4.1962556488056836E-2</v>
      </c>
      <c r="X370" s="2" t="str">
        <f t="shared" si="83"/>
        <v>N</v>
      </c>
      <c r="Y370" s="2" t="str">
        <f t="shared" si="79"/>
        <v>N</v>
      </c>
      <c r="Z370" s="65">
        <f t="shared" si="72"/>
        <v>29.44</v>
      </c>
      <c r="AB370" s="59"/>
      <c r="AD370" s="59"/>
    </row>
    <row r="371" spans="1:30" s="58" customFormat="1" x14ac:dyDescent="0.25">
      <c r="A371" s="39" t="s">
        <v>403</v>
      </c>
      <c r="B371" s="40">
        <v>6012967</v>
      </c>
      <c r="C371" s="40">
        <v>145700</v>
      </c>
      <c r="D371" s="40">
        <v>0</v>
      </c>
      <c r="E371" s="73">
        <v>3.3673700000000002</v>
      </c>
      <c r="F371" s="73">
        <f t="shared" si="73"/>
        <v>0.71220000000000006</v>
      </c>
      <c r="G371" s="73">
        <v>4.84389</v>
      </c>
      <c r="H371" s="73">
        <f t="shared" si="74"/>
        <v>3.79</v>
      </c>
      <c r="I371" s="73">
        <f t="shared" si="75"/>
        <v>3.8483999999999998</v>
      </c>
      <c r="J371" s="73">
        <f t="shared" si="76"/>
        <v>3.3974700000000002</v>
      </c>
      <c r="K371" s="73">
        <v>3.3400300000000001</v>
      </c>
      <c r="L371" s="73">
        <f t="shared" si="77"/>
        <v>3.3744900000000002</v>
      </c>
      <c r="M371" s="66">
        <f t="shared" si="78"/>
        <v>0.99789005153371324</v>
      </c>
      <c r="N371" s="74">
        <f t="shared" si="80"/>
        <v>0.99</v>
      </c>
      <c r="O371" s="67">
        <v>30.33</v>
      </c>
      <c r="P371" s="68">
        <f t="shared" si="70"/>
        <v>30.33</v>
      </c>
      <c r="Q371" s="25"/>
      <c r="R371"/>
      <c r="S371" s="67">
        <v>25.77</v>
      </c>
      <c r="T371" s="67">
        <v>30.98</v>
      </c>
      <c r="U371" s="66">
        <f t="shared" si="81"/>
        <v>0.20217306946061314</v>
      </c>
      <c r="V371" s="73" t="str">
        <f t="shared" si="82"/>
        <v>N</v>
      </c>
      <c r="W371" s="66">
        <f t="shared" si="71"/>
        <v>-2.0981278244028474E-2</v>
      </c>
      <c r="X371" s="73" t="str">
        <f t="shared" si="83"/>
        <v>N</v>
      </c>
      <c r="Y371" s="73" t="str">
        <f t="shared" si="79"/>
        <v>N</v>
      </c>
      <c r="Z371" s="68">
        <f t="shared" si="72"/>
        <v>29.44</v>
      </c>
      <c r="AB371" s="59"/>
      <c r="AD371" s="59"/>
    </row>
    <row r="372" spans="1:30" s="58" customFormat="1" x14ac:dyDescent="0.25">
      <c r="A372" s="37" t="s">
        <v>404</v>
      </c>
      <c r="B372" s="38">
        <v>6013098</v>
      </c>
      <c r="C372" s="38">
        <v>145711</v>
      </c>
      <c r="D372" s="38">
        <v>0</v>
      </c>
      <c r="E372" s="71">
        <v>4.1411499999999997</v>
      </c>
      <c r="F372" s="71">
        <f t="shared" si="73"/>
        <v>0.71220000000000006</v>
      </c>
      <c r="G372" s="71">
        <v>5.2455100000000003</v>
      </c>
      <c r="H372" s="71">
        <f t="shared" si="74"/>
        <v>3.79</v>
      </c>
      <c r="I372" s="71">
        <f t="shared" si="75"/>
        <v>3.8483999999999998</v>
      </c>
      <c r="J372" s="71">
        <f t="shared" si="76"/>
        <v>3.67916</v>
      </c>
      <c r="K372" s="71">
        <v>3.6658200000000001</v>
      </c>
      <c r="L372" s="71">
        <f t="shared" si="77"/>
        <v>3.6738200000000001</v>
      </c>
      <c r="M372" s="60">
        <f t="shared" si="78"/>
        <v>1.1272054700556913</v>
      </c>
      <c r="N372" s="72">
        <f t="shared" si="80"/>
        <v>1.1200000000000001</v>
      </c>
      <c r="O372" s="61">
        <v>36.74</v>
      </c>
      <c r="P372" s="62">
        <f t="shared" si="70"/>
        <v>36.74</v>
      </c>
      <c r="Q372" s="25"/>
      <c r="R372"/>
      <c r="S372" s="61">
        <v>36.89</v>
      </c>
      <c r="T372" s="61">
        <v>36.74</v>
      </c>
      <c r="U372" s="60">
        <f t="shared" si="81"/>
        <v>-4.0661425860666458E-3</v>
      </c>
      <c r="V372" s="71" t="str">
        <f t="shared" si="82"/>
        <v>N</v>
      </c>
      <c r="W372" s="60">
        <f t="shared" si="71"/>
        <v>0</v>
      </c>
      <c r="X372" s="71" t="str">
        <f t="shared" si="83"/>
        <v>N</v>
      </c>
      <c r="Y372" s="71" t="str">
        <f t="shared" si="79"/>
        <v>N</v>
      </c>
      <c r="Z372" s="62">
        <f t="shared" si="72"/>
        <v>34.909999999999997</v>
      </c>
      <c r="AB372" s="59"/>
      <c r="AD372" s="59"/>
    </row>
    <row r="373" spans="1:30" s="58" customFormat="1" x14ac:dyDescent="0.25">
      <c r="A373" s="34" t="s">
        <v>405</v>
      </c>
      <c r="B373" s="36">
        <v>6013361</v>
      </c>
      <c r="C373" s="36">
        <v>145737</v>
      </c>
      <c r="D373" s="36">
        <v>0</v>
      </c>
      <c r="E373" s="2">
        <v>3.8141799999999999</v>
      </c>
      <c r="F373" s="2">
        <f t="shared" si="73"/>
        <v>0.71220000000000006</v>
      </c>
      <c r="G373" s="2">
        <v>4.8884699999999999</v>
      </c>
      <c r="H373" s="2">
        <f t="shared" si="74"/>
        <v>3.79</v>
      </c>
      <c r="I373" s="2">
        <f t="shared" si="75"/>
        <v>3.8483999999999998</v>
      </c>
      <c r="J373" s="2">
        <f t="shared" si="76"/>
        <v>3.4287399999999999</v>
      </c>
      <c r="K373" s="2">
        <v>3.6121300000000001</v>
      </c>
      <c r="L373" s="2">
        <f t="shared" si="77"/>
        <v>3.4287399999999999</v>
      </c>
      <c r="M373" s="63">
        <f t="shared" si="78"/>
        <v>1.1124144729550798</v>
      </c>
      <c r="N373" s="70">
        <f t="shared" si="80"/>
        <v>1.1100000000000001</v>
      </c>
      <c r="O373" s="64">
        <v>36.590000000000003</v>
      </c>
      <c r="P373" s="65">
        <f t="shared" si="70"/>
        <v>36.590000000000003</v>
      </c>
      <c r="Q373" s="25"/>
      <c r="R373"/>
      <c r="S373" s="64">
        <v>30.98</v>
      </c>
      <c r="T373" s="64">
        <v>36.74</v>
      </c>
      <c r="U373" s="63">
        <f t="shared" si="81"/>
        <v>0.18592640413169792</v>
      </c>
      <c r="V373" s="2" t="str">
        <f t="shared" si="82"/>
        <v>N</v>
      </c>
      <c r="W373" s="63">
        <f t="shared" si="71"/>
        <v>-4.0827436037016484E-3</v>
      </c>
      <c r="X373" s="2" t="str">
        <f t="shared" si="83"/>
        <v>N</v>
      </c>
      <c r="Y373" s="2" t="str">
        <f t="shared" si="79"/>
        <v>N</v>
      </c>
      <c r="Z373" s="65">
        <f t="shared" si="72"/>
        <v>34.909999999999997</v>
      </c>
      <c r="AB373" s="59"/>
      <c r="AD373" s="59"/>
    </row>
    <row r="374" spans="1:30" s="58" customFormat="1" x14ac:dyDescent="0.25">
      <c r="A374" s="34" t="s">
        <v>406</v>
      </c>
      <c r="B374" s="36">
        <v>6014138</v>
      </c>
      <c r="C374" s="36">
        <v>145816</v>
      </c>
      <c r="D374" s="36">
        <v>0</v>
      </c>
      <c r="E374" s="2">
        <v>3.26145</v>
      </c>
      <c r="F374" s="2">
        <f t="shared" si="73"/>
        <v>0.71220000000000006</v>
      </c>
      <c r="G374" s="2">
        <v>5.0601700000000003</v>
      </c>
      <c r="H374" s="2">
        <f t="shared" si="74"/>
        <v>3.79</v>
      </c>
      <c r="I374" s="2">
        <f t="shared" si="75"/>
        <v>3.8483999999999998</v>
      </c>
      <c r="J374" s="2">
        <f t="shared" si="76"/>
        <v>3.5491600000000001</v>
      </c>
      <c r="K374" s="2">
        <v>3.6730399999999999</v>
      </c>
      <c r="L374" s="2">
        <f t="shared" si="77"/>
        <v>3.5491600000000001</v>
      </c>
      <c r="M374" s="63">
        <f t="shared" si="78"/>
        <v>0.91893574817703338</v>
      </c>
      <c r="N374" s="70">
        <f t="shared" si="80"/>
        <v>0.91</v>
      </c>
      <c r="O374" s="64">
        <v>25</v>
      </c>
      <c r="P374" s="65">
        <f t="shared" si="70"/>
        <v>25</v>
      </c>
      <c r="Q374" s="25"/>
      <c r="R374"/>
      <c r="S374" s="64">
        <v>19.600000000000001</v>
      </c>
      <c r="T374" s="64">
        <v>26.42</v>
      </c>
      <c r="U374" s="63">
        <f t="shared" si="81"/>
        <v>0.3479591836734694</v>
      </c>
      <c r="V374" s="2" t="str">
        <f t="shared" si="82"/>
        <v>N</v>
      </c>
      <c r="W374" s="63">
        <f t="shared" si="71"/>
        <v>-5.3747161241483786E-2</v>
      </c>
      <c r="X374" s="2" t="str">
        <f t="shared" si="83"/>
        <v>Y</v>
      </c>
      <c r="Y374" s="2" t="str">
        <f t="shared" si="79"/>
        <v>N</v>
      </c>
      <c r="Z374" s="65">
        <f t="shared" si="72"/>
        <v>25.1</v>
      </c>
      <c r="AB374" s="59"/>
      <c r="AD374" s="59"/>
    </row>
    <row r="375" spans="1:30" s="58" customFormat="1" x14ac:dyDescent="0.25">
      <c r="A375" s="34" t="s">
        <v>407</v>
      </c>
      <c r="B375" s="36">
        <v>6014682</v>
      </c>
      <c r="C375" s="36">
        <v>145899</v>
      </c>
      <c r="D375" s="36">
        <v>0</v>
      </c>
      <c r="E375" s="2">
        <v>3.9806699999999999</v>
      </c>
      <c r="F375" s="2">
        <f t="shared" si="73"/>
        <v>0.71220000000000006</v>
      </c>
      <c r="G375" s="2">
        <v>4.9858799999999999</v>
      </c>
      <c r="H375" s="2">
        <f t="shared" si="74"/>
        <v>3.79</v>
      </c>
      <c r="I375" s="2">
        <f t="shared" si="75"/>
        <v>3.8483999999999998</v>
      </c>
      <c r="J375" s="2">
        <f t="shared" si="76"/>
        <v>3.4970599999999998</v>
      </c>
      <c r="K375" s="2">
        <v>3.6309300000000002</v>
      </c>
      <c r="L375" s="2">
        <f t="shared" si="77"/>
        <v>3.4970599999999998</v>
      </c>
      <c r="M375" s="63">
        <f t="shared" si="78"/>
        <v>1.138290449692027</v>
      </c>
      <c r="N375" s="70">
        <f t="shared" si="80"/>
        <v>1.1299999999999999</v>
      </c>
      <c r="O375" s="64">
        <v>36.89</v>
      </c>
      <c r="P375" s="65">
        <f t="shared" si="70"/>
        <v>36.89</v>
      </c>
      <c r="Q375" s="25"/>
      <c r="R375"/>
      <c r="S375" s="64">
        <v>36.74</v>
      </c>
      <c r="T375" s="64">
        <v>37.630000000000003</v>
      </c>
      <c r="U375" s="63">
        <f t="shared" si="81"/>
        <v>2.4224278715296692E-2</v>
      </c>
      <c r="V375" s="2" t="str">
        <f t="shared" si="82"/>
        <v>N</v>
      </c>
      <c r="W375" s="63">
        <f t="shared" si="71"/>
        <v>-1.9665160775976666E-2</v>
      </c>
      <c r="X375" s="2" t="str">
        <f t="shared" si="83"/>
        <v>N</v>
      </c>
      <c r="Y375" s="2" t="str">
        <f t="shared" si="79"/>
        <v>N</v>
      </c>
      <c r="Z375" s="65">
        <f t="shared" si="72"/>
        <v>35.75</v>
      </c>
      <c r="AB375" s="59"/>
      <c r="AD375" s="59"/>
    </row>
    <row r="376" spans="1:30" s="58" customFormat="1" x14ac:dyDescent="0.25">
      <c r="A376" s="39" t="s">
        <v>408</v>
      </c>
      <c r="B376" s="40">
        <v>6012553</v>
      </c>
      <c r="C376" s="40">
        <v>145678</v>
      </c>
      <c r="D376" s="40">
        <v>0</v>
      </c>
      <c r="E376" s="73">
        <v>3.62466</v>
      </c>
      <c r="F376" s="73">
        <f t="shared" si="73"/>
        <v>0.71220000000000006</v>
      </c>
      <c r="G376" s="73">
        <v>5.0258200000000004</v>
      </c>
      <c r="H376" s="73">
        <f t="shared" si="74"/>
        <v>3.79</v>
      </c>
      <c r="I376" s="73">
        <f t="shared" si="75"/>
        <v>3.8483999999999998</v>
      </c>
      <c r="J376" s="73">
        <f t="shared" si="76"/>
        <v>3.5250699999999999</v>
      </c>
      <c r="K376" s="73">
        <v>3.6882199999999998</v>
      </c>
      <c r="L376" s="73">
        <f t="shared" si="77"/>
        <v>3.5250699999999999</v>
      </c>
      <c r="M376" s="66">
        <f t="shared" si="78"/>
        <v>1.0282519212384436</v>
      </c>
      <c r="N376" s="74">
        <f t="shared" si="80"/>
        <v>1.02</v>
      </c>
      <c r="O376" s="67">
        <v>32.07</v>
      </c>
      <c r="P376" s="68">
        <f t="shared" si="70"/>
        <v>32.07</v>
      </c>
      <c r="Q376" s="25"/>
      <c r="R376"/>
      <c r="S376" s="67">
        <v>29.68</v>
      </c>
      <c r="T376" s="67">
        <v>32.619999999999997</v>
      </c>
      <c r="U376" s="66">
        <f t="shared" si="81"/>
        <v>9.9056603773584828E-2</v>
      </c>
      <c r="V376" s="73" t="str">
        <f t="shared" si="82"/>
        <v>N</v>
      </c>
      <c r="W376" s="66">
        <f t="shared" si="71"/>
        <v>-1.6860821581851537E-2</v>
      </c>
      <c r="X376" s="73" t="str">
        <f t="shared" si="83"/>
        <v>N</v>
      </c>
      <c r="Y376" s="73" t="str">
        <f t="shared" si="79"/>
        <v>N</v>
      </c>
      <c r="Z376" s="68">
        <f t="shared" si="72"/>
        <v>30.990000000000002</v>
      </c>
      <c r="AB376" s="59"/>
      <c r="AD376" s="59"/>
    </row>
    <row r="377" spans="1:30" s="58" customFormat="1" x14ac:dyDescent="0.25">
      <c r="A377" s="37" t="s">
        <v>409</v>
      </c>
      <c r="B377" s="38">
        <v>6005359</v>
      </c>
      <c r="C377" s="38">
        <v>145344</v>
      </c>
      <c r="D377" s="38">
        <v>0</v>
      </c>
      <c r="E377" s="71">
        <v>7.76112</v>
      </c>
      <c r="F377" s="71">
        <f t="shared" si="73"/>
        <v>0.71220000000000006</v>
      </c>
      <c r="G377" s="71">
        <v>3.9581499999999998</v>
      </c>
      <c r="H377" s="71">
        <f t="shared" si="74"/>
        <v>3.79</v>
      </c>
      <c r="I377" s="71">
        <f t="shared" si="75"/>
        <v>3.8483999999999998</v>
      </c>
      <c r="J377" s="71">
        <f t="shared" si="76"/>
        <v>2.7762199999999999</v>
      </c>
      <c r="K377" s="71">
        <v>0</v>
      </c>
      <c r="L377" s="71">
        <f t="shared" si="77"/>
        <v>2.7762199999999999</v>
      </c>
      <c r="M377" s="60">
        <f t="shared" si="78"/>
        <v>2.7955709561922326</v>
      </c>
      <c r="N377" s="72">
        <f t="shared" si="80"/>
        <v>2.79</v>
      </c>
      <c r="O377" s="61">
        <v>38.68</v>
      </c>
      <c r="P377" s="62">
        <f t="shared" si="70"/>
        <v>38.68</v>
      </c>
      <c r="Q377" s="25"/>
      <c r="R377"/>
      <c r="S377" s="61">
        <v>0</v>
      </c>
      <c r="T377" s="61">
        <v>0</v>
      </c>
      <c r="U377" s="60">
        <f t="shared" si="81"/>
        <v>0</v>
      </c>
      <c r="V377" s="71" t="str">
        <f t="shared" si="82"/>
        <v>N</v>
      </c>
      <c r="W377" s="60">
        <f t="shared" si="71"/>
        <v>0</v>
      </c>
      <c r="X377" s="71" t="str">
        <f t="shared" si="83"/>
        <v>N</v>
      </c>
      <c r="Y377" s="71" t="str">
        <f t="shared" si="79"/>
        <v>N</v>
      </c>
      <c r="Z377" s="62">
        <f t="shared" si="72"/>
        <v>0</v>
      </c>
      <c r="AB377" s="59"/>
      <c r="AD377" s="59"/>
    </row>
    <row r="378" spans="1:30" s="58" customFormat="1" x14ac:dyDescent="0.25">
      <c r="A378" s="34" t="s">
        <v>410</v>
      </c>
      <c r="B378" s="36">
        <v>6005375</v>
      </c>
      <c r="C378" s="36">
        <v>145931</v>
      </c>
      <c r="D378" s="36">
        <v>0</v>
      </c>
      <c r="E378" s="2">
        <v>3.3651900000000001</v>
      </c>
      <c r="F378" s="2">
        <f t="shared" si="73"/>
        <v>0.71220000000000006</v>
      </c>
      <c r="G378" s="2">
        <v>4.7053700000000003</v>
      </c>
      <c r="H378" s="2">
        <f t="shared" si="74"/>
        <v>3.79</v>
      </c>
      <c r="I378" s="2">
        <f t="shared" si="75"/>
        <v>3.8483999999999998</v>
      </c>
      <c r="J378" s="2">
        <f t="shared" si="76"/>
        <v>3.3003100000000001</v>
      </c>
      <c r="K378" s="2">
        <v>3.4253999999999998</v>
      </c>
      <c r="L378" s="2">
        <f t="shared" si="77"/>
        <v>3.3003100000000001</v>
      </c>
      <c r="M378" s="63">
        <f t="shared" si="78"/>
        <v>1.0196587593286692</v>
      </c>
      <c r="N378" s="70">
        <f t="shared" si="80"/>
        <v>1.01</v>
      </c>
      <c r="O378" s="64">
        <v>31.53</v>
      </c>
      <c r="P378" s="65">
        <f t="shared" si="70"/>
        <v>31.53</v>
      </c>
      <c r="Q378" s="25"/>
      <c r="R378"/>
      <c r="S378" s="64">
        <v>25.77</v>
      </c>
      <c r="T378" s="64">
        <v>33.71</v>
      </c>
      <c r="U378" s="63">
        <f t="shared" si="81"/>
        <v>0.30811020566550257</v>
      </c>
      <c r="V378" s="2" t="str">
        <f t="shared" si="82"/>
        <v>N</v>
      </c>
      <c r="W378" s="63">
        <f t="shared" si="71"/>
        <v>-6.4669237614951039E-2</v>
      </c>
      <c r="X378" s="2" t="str">
        <f t="shared" si="83"/>
        <v>Y</v>
      </c>
      <c r="Y378" s="2" t="str">
        <f t="shared" si="79"/>
        <v>N</v>
      </c>
      <c r="Z378" s="65">
        <f t="shared" si="72"/>
        <v>32.03</v>
      </c>
      <c r="AB378" s="59"/>
      <c r="AD378" s="59"/>
    </row>
    <row r="379" spans="1:30" s="58" customFormat="1" x14ac:dyDescent="0.25">
      <c r="A379" s="34" t="s">
        <v>411</v>
      </c>
      <c r="B379" s="36">
        <v>6009005</v>
      </c>
      <c r="C379" s="36">
        <v>146189</v>
      </c>
      <c r="D379" s="36">
        <v>0</v>
      </c>
      <c r="E379" s="2">
        <v>5.5039800000000003</v>
      </c>
      <c r="F379" s="2">
        <f t="shared" si="73"/>
        <v>0.71220000000000006</v>
      </c>
      <c r="G379" s="2">
        <v>2.8100499999999999</v>
      </c>
      <c r="H379" s="2">
        <f t="shared" si="74"/>
        <v>3.79</v>
      </c>
      <c r="I379" s="2">
        <f t="shared" si="75"/>
        <v>3.8483999999999998</v>
      </c>
      <c r="J379" s="2">
        <f t="shared" si="76"/>
        <v>1.97095</v>
      </c>
      <c r="K379" s="2">
        <v>2.8465500000000001</v>
      </c>
      <c r="L379" s="2">
        <f t="shared" si="77"/>
        <v>1.97095</v>
      </c>
      <c r="M379" s="63">
        <f t="shared" si="78"/>
        <v>2.792551815114539</v>
      </c>
      <c r="N379" s="70">
        <f t="shared" si="80"/>
        <v>2.79</v>
      </c>
      <c r="O379" s="64">
        <v>38.68</v>
      </c>
      <c r="P379" s="65">
        <f t="shared" si="70"/>
        <v>38.68</v>
      </c>
      <c r="Q379" s="25"/>
      <c r="R379"/>
      <c r="S379" s="64">
        <v>38.68</v>
      </c>
      <c r="T379" s="64">
        <v>38.68</v>
      </c>
      <c r="U379" s="63">
        <f t="shared" si="81"/>
        <v>0</v>
      </c>
      <c r="V379" s="2" t="str">
        <f t="shared" si="82"/>
        <v>N</v>
      </c>
      <c r="W379" s="63">
        <f t="shared" si="71"/>
        <v>0</v>
      </c>
      <c r="X379" s="2" t="str">
        <f t="shared" si="83"/>
        <v>N</v>
      </c>
      <c r="Y379" s="2" t="str">
        <f t="shared" si="79"/>
        <v>N</v>
      </c>
      <c r="Z379" s="65">
        <f t="shared" si="72"/>
        <v>36.75</v>
      </c>
      <c r="AB379" s="59"/>
      <c r="AD379" s="59"/>
    </row>
    <row r="380" spans="1:30" s="58" customFormat="1" x14ac:dyDescent="0.25">
      <c r="A380" s="34" t="s">
        <v>412</v>
      </c>
      <c r="B380" s="36">
        <v>6005563</v>
      </c>
      <c r="C380" s="36">
        <v>146185</v>
      </c>
      <c r="D380" s="36">
        <v>0</v>
      </c>
      <c r="E380" s="2">
        <v>4.7432299999999996</v>
      </c>
      <c r="F380" s="2">
        <f t="shared" si="73"/>
        <v>0.71220000000000006</v>
      </c>
      <c r="G380" s="2">
        <v>3.84395</v>
      </c>
      <c r="H380" s="2">
        <f t="shared" si="74"/>
        <v>3.79</v>
      </c>
      <c r="I380" s="2">
        <f t="shared" si="75"/>
        <v>3.8483999999999998</v>
      </c>
      <c r="J380" s="2">
        <f t="shared" si="76"/>
        <v>2.6961200000000001</v>
      </c>
      <c r="K380" s="2">
        <v>2.9384399999999999</v>
      </c>
      <c r="L380" s="2">
        <f t="shared" si="77"/>
        <v>2.6961200000000001</v>
      </c>
      <c r="M380" s="63">
        <f t="shared" si="78"/>
        <v>1.7592800023737813</v>
      </c>
      <c r="N380" s="70">
        <f t="shared" si="80"/>
        <v>1.75</v>
      </c>
      <c r="O380" s="64">
        <v>38.68</v>
      </c>
      <c r="P380" s="65">
        <f t="shared" si="70"/>
        <v>38.68</v>
      </c>
      <c r="Q380" s="25"/>
      <c r="R380"/>
      <c r="S380" s="64">
        <v>38.68</v>
      </c>
      <c r="T380" s="64">
        <v>38.68</v>
      </c>
      <c r="U380" s="63">
        <f t="shared" si="81"/>
        <v>0</v>
      </c>
      <c r="V380" s="2" t="str">
        <f t="shared" si="82"/>
        <v>N</v>
      </c>
      <c r="W380" s="63">
        <f t="shared" si="71"/>
        <v>0</v>
      </c>
      <c r="X380" s="2" t="str">
        <f t="shared" si="83"/>
        <v>N</v>
      </c>
      <c r="Y380" s="2" t="str">
        <f t="shared" si="79"/>
        <v>N</v>
      </c>
      <c r="Z380" s="65">
        <f t="shared" si="72"/>
        <v>36.75</v>
      </c>
      <c r="AB380" s="59"/>
      <c r="AD380" s="59"/>
    </row>
    <row r="381" spans="1:30" s="58" customFormat="1" x14ac:dyDescent="0.25">
      <c r="A381" s="39" t="s">
        <v>413</v>
      </c>
      <c r="B381" s="40">
        <v>6007140</v>
      </c>
      <c r="C381" s="40">
        <v>146018</v>
      </c>
      <c r="D381" s="40">
        <v>0</v>
      </c>
      <c r="E381" s="73">
        <v>2.3506</v>
      </c>
      <c r="F381" s="73">
        <f t="shared" si="73"/>
        <v>0.71220000000000006</v>
      </c>
      <c r="G381" s="73">
        <v>4.5957400000000002</v>
      </c>
      <c r="H381" s="73">
        <f t="shared" si="74"/>
        <v>3.79</v>
      </c>
      <c r="I381" s="73">
        <f t="shared" si="75"/>
        <v>3.8483999999999998</v>
      </c>
      <c r="J381" s="73">
        <f t="shared" si="76"/>
        <v>3.22342</v>
      </c>
      <c r="K381" s="73">
        <v>2.95038</v>
      </c>
      <c r="L381" s="73">
        <f t="shared" si="77"/>
        <v>3.1141999999999999</v>
      </c>
      <c r="M381" s="66">
        <f t="shared" si="78"/>
        <v>0.75480059084194984</v>
      </c>
      <c r="N381" s="74">
        <f t="shared" si="80"/>
        <v>0.75</v>
      </c>
      <c r="O381" s="67">
        <v>12.76</v>
      </c>
      <c r="P381" s="68">
        <f t="shared" si="70"/>
        <v>14.27</v>
      </c>
      <c r="Q381" s="25"/>
      <c r="R381"/>
      <c r="S381" s="67">
        <v>16.52</v>
      </c>
      <c r="T381" s="67">
        <v>15.02</v>
      </c>
      <c r="U381" s="66">
        <f t="shared" si="81"/>
        <v>-9.0799031476997583E-2</v>
      </c>
      <c r="V381" s="73" t="str">
        <f t="shared" si="82"/>
        <v>Y</v>
      </c>
      <c r="W381" s="66">
        <f t="shared" si="71"/>
        <v>-0.15046604527296936</v>
      </c>
      <c r="X381" s="73" t="str">
        <f t="shared" si="83"/>
        <v>Y</v>
      </c>
      <c r="Y381" s="73" t="str">
        <f t="shared" si="79"/>
        <v>Y</v>
      </c>
      <c r="Z381" s="68">
        <f t="shared" si="72"/>
        <v>14.27</v>
      </c>
      <c r="AB381" s="59"/>
      <c r="AD381" s="59"/>
    </row>
    <row r="382" spans="1:30" s="58" customFormat="1" x14ac:dyDescent="0.25">
      <c r="A382" s="37" t="s">
        <v>414</v>
      </c>
      <c r="B382" s="38">
        <v>6011597</v>
      </c>
      <c r="C382" s="38">
        <v>145600</v>
      </c>
      <c r="D382" s="38">
        <v>0</v>
      </c>
      <c r="E382" s="71">
        <v>2.9904500000000001</v>
      </c>
      <c r="F382" s="71">
        <f t="shared" si="73"/>
        <v>0.71220000000000006</v>
      </c>
      <c r="G382" s="71">
        <v>4.25244</v>
      </c>
      <c r="H382" s="71">
        <f t="shared" si="74"/>
        <v>3.79</v>
      </c>
      <c r="I382" s="71">
        <f t="shared" si="75"/>
        <v>3.8483999999999998</v>
      </c>
      <c r="J382" s="71">
        <f t="shared" si="76"/>
        <v>2.9826299999999999</v>
      </c>
      <c r="K382" s="71">
        <v>3.0747800000000001</v>
      </c>
      <c r="L382" s="71">
        <f t="shared" si="77"/>
        <v>2.9826299999999999</v>
      </c>
      <c r="M382" s="60">
        <f t="shared" si="78"/>
        <v>1.0026218471617332</v>
      </c>
      <c r="N382" s="72">
        <f t="shared" si="80"/>
        <v>1</v>
      </c>
      <c r="O382" s="61">
        <v>30.98</v>
      </c>
      <c r="P382" s="62">
        <f t="shared" si="70"/>
        <v>30.98</v>
      </c>
      <c r="Q382" s="25"/>
      <c r="R382"/>
      <c r="S382" s="61">
        <v>25</v>
      </c>
      <c r="T382" s="61">
        <v>30.33</v>
      </c>
      <c r="U382" s="60">
        <f t="shared" si="81"/>
        <v>0.21319999999999995</v>
      </c>
      <c r="V382" s="71" t="str">
        <f t="shared" si="82"/>
        <v>N</v>
      </c>
      <c r="W382" s="60">
        <f t="shared" si="71"/>
        <v>2.1430926475436932E-2</v>
      </c>
      <c r="X382" s="71" t="str">
        <f t="shared" si="83"/>
        <v>N</v>
      </c>
      <c r="Y382" s="71" t="str">
        <f t="shared" si="79"/>
        <v>N</v>
      </c>
      <c r="Z382" s="62">
        <f t="shared" si="72"/>
        <v>28.82</v>
      </c>
      <c r="AB382" s="59"/>
      <c r="AD382" s="59"/>
    </row>
    <row r="383" spans="1:30" s="58" customFormat="1" x14ac:dyDescent="0.25">
      <c r="A383" s="34" t="s">
        <v>415</v>
      </c>
      <c r="B383" s="36">
        <v>6000244</v>
      </c>
      <c r="C383" s="36">
        <v>145031</v>
      </c>
      <c r="D383" s="36">
        <v>0</v>
      </c>
      <c r="E383" s="2">
        <v>3.1665399999999999</v>
      </c>
      <c r="F383" s="2">
        <f t="shared" si="73"/>
        <v>0.71220000000000006</v>
      </c>
      <c r="G383" s="2">
        <v>4.8624299999999998</v>
      </c>
      <c r="H383" s="2">
        <f t="shared" si="74"/>
        <v>3.79</v>
      </c>
      <c r="I383" s="2">
        <f t="shared" si="75"/>
        <v>3.8483999999999998</v>
      </c>
      <c r="J383" s="2">
        <f t="shared" si="76"/>
        <v>3.4104700000000001</v>
      </c>
      <c r="K383" s="2">
        <v>3.2758500000000002</v>
      </c>
      <c r="L383" s="2">
        <f t="shared" si="77"/>
        <v>3.3566199999999999</v>
      </c>
      <c r="M383" s="63">
        <f t="shared" si="78"/>
        <v>0.94337160596075809</v>
      </c>
      <c r="N383" s="70">
        <f t="shared" si="80"/>
        <v>0.94</v>
      </c>
      <c r="O383" s="64">
        <v>27.07</v>
      </c>
      <c r="P383" s="65">
        <f t="shared" si="70"/>
        <v>27.07</v>
      </c>
      <c r="Q383" s="25"/>
      <c r="R383"/>
      <c r="S383" s="64">
        <v>18.059999999999999</v>
      </c>
      <c r="T383" s="64">
        <v>31.53</v>
      </c>
      <c r="U383" s="63">
        <f t="shared" si="81"/>
        <v>0.74584717607973439</v>
      </c>
      <c r="V383" s="2" t="str">
        <f t="shared" si="82"/>
        <v>N</v>
      </c>
      <c r="W383" s="63">
        <f t="shared" si="71"/>
        <v>-0.14145258483983511</v>
      </c>
      <c r="X383" s="2" t="str">
        <f t="shared" si="83"/>
        <v>Y</v>
      </c>
      <c r="Y383" s="2" t="str">
        <f t="shared" si="79"/>
        <v>N</v>
      </c>
      <c r="Z383" s="65">
        <f t="shared" si="72"/>
        <v>29.96</v>
      </c>
      <c r="AB383" s="59"/>
      <c r="AD383" s="59"/>
    </row>
    <row r="384" spans="1:30" s="58" customFormat="1" x14ac:dyDescent="0.25">
      <c r="A384" s="34" t="s">
        <v>416</v>
      </c>
      <c r="B384" s="36">
        <v>6005722</v>
      </c>
      <c r="C384" s="36">
        <v>145431</v>
      </c>
      <c r="D384" s="36">
        <v>0</v>
      </c>
      <c r="E384" s="2">
        <v>3.5958100000000002</v>
      </c>
      <c r="F384" s="2">
        <f t="shared" si="73"/>
        <v>0.71220000000000006</v>
      </c>
      <c r="G384" s="2">
        <v>3.69048</v>
      </c>
      <c r="H384" s="2">
        <f t="shared" si="74"/>
        <v>3.79</v>
      </c>
      <c r="I384" s="2">
        <f t="shared" si="75"/>
        <v>3.8483999999999998</v>
      </c>
      <c r="J384" s="2">
        <f t="shared" si="76"/>
        <v>2.58847</v>
      </c>
      <c r="K384" s="2">
        <v>3.1022699999999999</v>
      </c>
      <c r="L384" s="2">
        <f t="shared" si="77"/>
        <v>2.58847</v>
      </c>
      <c r="M384" s="63">
        <f t="shared" si="78"/>
        <v>1.3891642553323005</v>
      </c>
      <c r="N384" s="70">
        <f t="shared" si="80"/>
        <v>1.38</v>
      </c>
      <c r="O384" s="64">
        <v>38.68</v>
      </c>
      <c r="P384" s="65">
        <f t="shared" si="70"/>
        <v>38.68</v>
      </c>
      <c r="Q384" s="25"/>
      <c r="R384"/>
      <c r="S384" s="64">
        <v>28.38</v>
      </c>
      <c r="T384" s="64">
        <v>33.159999999999997</v>
      </c>
      <c r="U384" s="63">
        <f t="shared" si="81"/>
        <v>0.16842847075405207</v>
      </c>
      <c r="V384" s="2" t="str">
        <f t="shared" si="82"/>
        <v>N</v>
      </c>
      <c r="W384" s="63">
        <f t="shared" si="71"/>
        <v>0.16646562123039818</v>
      </c>
      <c r="X384" s="2" t="str">
        <f t="shared" si="83"/>
        <v>N</v>
      </c>
      <c r="Y384" s="2" t="str">
        <f t="shared" si="79"/>
        <v>N</v>
      </c>
      <c r="Z384" s="65">
        <f t="shared" si="72"/>
        <v>31.51</v>
      </c>
      <c r="AB384" s="59"/>
      <c r="AD384" s="59"/>
    </row>
    <row r="385" spans="1:30" s="58" customFormat="1" x14ac:dyDescent="0.25">
      <c r="A385" s="34" t="s">
        <v>417</v>
      </c>
      <c r="B385" s="36">
        <v>6016943</v>
      </c>
      <c r="C385" s="36">
        <v>146184</v>
      </c>
      <c r="D385" s="36">
        <v>0</v>
      </c>
      <c r="E385" s="2">
        <v>4.6458599999999999</v>
      </c>
      <c r="F385" s="2">
        <f t="shared" si="73"/>
        <v>0.71220000000000006</v>
      </c>
      <c r="G385" s="2">
        <v>3.8125</v>
      </c>
      <c r="H385" s="2">
        <f t="shared" si="74"/>
        <v>3.79</v>
      </c>
      <c r="I385" s="2">
        <f t="shared" si="75"/>
        <v>3.8483999999999998</v>
      </c>
      <c r="J385" s="2">
        <f t="shared" si="76"/>
        <v>2.6740599999999999</v>
      </c>
      <c r="K385" s="2">
        <v>3.3230499999999998</v>
      </c>
      <c r="L385" s="2">
        <f t="shared" si="77"/>
        <v>2.6740599999999999</v>
      </c>
      <c r="M385" s="63">
        <f t="shared" si="78"/>
        <v>1.7373806122525299</v>
      </c>
      <c r="N385" s="70">
        <f t="shared" si="80"/>
        <v>1.73</v>
      </c>
      <c r="O385" s="64">
        <v>38.68</v>
      </c>
      <c r="P385" s="65">
        <f t="shared" si="70"/>
        <v>38.68</v>
      </c>
      <c r="Q385" s="25"/>
      <c r="R385"/>
      <c r="S385" s="64">
        <v>38.380000000000003</v>
      </c>
      <c r="T385" s="64">
        <v>38.68</v>
      </c>
      <c r="U385" s="63">
        <f t="shared" si="81"/>
        <v>7.8165711307972164E-3</v>
      </c>
      <c r="V385" s="2" t="str">
        <f t="shared" si="82"/>
        <v>N</v>
      </c>
      <c r="W385" s="63">
        <f t="shared" si="71"/>
        <v>0</v>
      </c>
      <c r="X385" s="2" t="str">
        <f t="shared" si="83"/>
        <v>N</v>
      </c>
      <c r="Y385" s="2" t="str">
        <f t="shared" si="79"/>
        <v>N</v>
      </c>
      <c r="Z385" s="65">
        <f t="shared" si="72"/>
        <v>36.75</v>
      </c>
      <c r="AB385" s="59"/>
      <c r="AD385" s="59"/>
    </row>
    <row r="386" spans="1:30" s="58" customFormat="1" x14ac:dyDescent="0.25">
      <c r="A386" s="39" t="s">
        <v>418</v>
      </c>
      <c r="B386" s="40">
        <v>6005599</v>
      </c>
      <c r="C386" s="40">
        <v>145380</v>
      </c>
      <c r="D386" s="40">
        <v>0</v>
      </c>
      <c r="E386" s="73">
        <v>3.68032</v>
      </c>
      <c r="F386" s="73">
        <f t="shared" si="73"/>
        <v>0.71220000000000006</v>
      </c>
      <c r="G386" s="73">
        <v>3.1375799999999998</v>
      </c>
      <c r="H386" s="73">
        <f t="shared" si="74"/>
        <v>3.79</v>
      </c>
      <c r="I386" s="73">
        <f t="shared" si="75"/>
        <v>3.8483999999999998</v>
      </c>
      <c r="J386" s="73">
        <f t="shared" si="76"/>
        <v>2.2006700000000001</v>
      </c>
      <c r="K386" s="73">
        <v>2.9186399999999999</v>
      </c>
      <c r="L386" s="73">
        <f t="shared" si="77"/>
        <v>2.2006700000000001</v>
      </c>
      <c r="M386" s="66">
        <f t="shared" si="78"/>
        <v>1.6723634165958547</v>
      </c>
      <c r="N386" s="74">
        <f t="shared" si="80"/>
        <v>1.67</v>
      </c>
      <c r="O386" s="67">
        <v>38.68</v>
      </c>
      <c r="P386" s="68">
        <f t="shared" si="70"/>
        <v>38.68</v>
      </c>
      <c r="Q386" s="25"/>
      <c r="R386"/>
      <c r="S386" s="67">
        <v>38.68</v>
      </c>
      <c r="T386" s="67">
        <v>38.68</v>
      </c>
      <c r="U386" s="66">
        <f t="shared" si="81"/>
        <v>0</v>
      </c>
      <c r="V386" s="73" t="str">
        <f t="shared" si="82"/>
        <v>N</v>
      </c>
      <c r="W386" s="66">
        <f t="shared" si="71"/>
        <v>0</v>
      </c>
      <c r="X386" s="73" t="str">
        <f t="shared" si="83"/>
        <v>N</v>
      </c>
      <c r="Y386" s="73" t="str">
        <f t="shared" si="79"/>
        <v>N</v>
      </c>
      <c r="Z386" s="68">
        <f t="shared" si="72"/>
        <v>36.75</v>
      </c>
      <c r="AB386" s="59"/>
      <c r="AD386" s="59"/>
    </row>
    <row r="387" spans="1:30" s="58" customFormat="1" x14ac:dyDescent="0.25">
      <c r="A387" s="37" t="s">
        <v>419</v>
      </c>
      <c r="B387" s="38">
        <v>6005607</v>
      </c>
      <c r="C387" s="38">
        <v>145739</v>
      </c>
      <c r="D387" s="38">
        <v>0</v>
      </c>
      <c r="E387" s="71">
        <v>4.2002300000000004</v>
      </c>
      <c r="F387" s="71">
        <f t="shared" si="73"/>
        <v>0.71220000000000006</v>
      </c>
      <c r="G387" s="71">
        <v>4.03538</v>
      </c>
      <c r="H387" s="71">
        <f t="shared" si="74"/>
        <v>3.79</v>
      </c>
      <c r="I387" s="71">
        <f t="shared" si="75"/>
        <v>3.8483999999999998</v>
      </c>
      <c r="J387" s="71">
        <f t="shared" si="76"/>
        <v>2.8303799999999999</v>
      </c>
      <c r="K387" s="71">
        <v>3.17496</v>
      </c>
      <c r="L387" s="71">
        <f t="shared" si="77"/>
        <v>2.8303799999999999</v>
      </c>
      <c r="M387" s="60">
        <f t="shared" si="78"/>
        <v>1.4839809495544769</v>
      </c>
      <c r="N387" s="72">
        <f t="shared" si="80"/>
        <v>1.48</v>
      </c>
      <c r="O387" s="61">
        <v>38.68</v>
      </c>
      <c r="P387" s="62">
        <f t="shared" si="70"/>
        <v>38.68</v>
      </c>
      <c r="Q387" s="25"/>
      <c r="R387"/>
      <c r="S387" s="61">
        <v>38.68</v>
      </c>
      <c r="T387" s="61">
        <v>38.68</v>
      </c>
      <c r="U387" s="60">
        <f t="shared" si="81"/>
        <v>0</v>
      </c>
      <c r="V387" s="71" t="str">
        <f t="shared" si="82"/>
        <v>N</v>
      </c>
      <c r="W387" s="60">
        <f t="shared" si="71"/>
        <v>0</v>
      </c>
      <c r="X387" s="71" t="str">
        <f t="shared" si="83"/>
        <v>N</v>
      </c>
      <c r="Y387" s="71" t="str">
        <f t="shared" si="79"/>
        <v>N</v>
      </c>
      <c r="Z387" s="62">
        <f t="shared" si="72"/>
        <v>36.75</v>
      </c>
      <c r="AB387" s="59"/>
      <c r="AD387" s="59"/>
    </row>
    <row r="388" spans="1:30" s="58" customFormat="1" x14ac:dyDescent="0.25">
      <c r="A388" s="34" t="s">
        <v>420</v>
      </c>
      <c r="B388" s="36">
        <v>6005615</v>
      </c>
      <c r="C388" s="36">
        <v>145768</v>
      </c>
      <c r="D388" s="36">
        <v>0</v>
      </c>
      <c r="E388" s="2">
        <v>4.5962100000000001</v>
      </c>
      <c r="F388" s="2">
        <f t="shared" si="73"/>
        <v>0.71220000000000006</v>
      </c>
      <c r="G388" s="2">
        <v>3.58283</v>
      </c>
      <c r="H388" s="2">
        <f t="shared" si="74"/>
        <v>3.79</v>
      </c>
      <c r="I388" s="2">
        <f t="shared" si="75"/>
        <v>3.8483999999999998</v>
      </c>
      <c r="J388" s="2">
        <f t="shared" si="76"/>
        <v>2.5129700000000001</v>
      </c>
      <c r="K388" s="2">
        <v>3.24085</v>
      </c>
      <c r="L388" s="2">
        <f t="shared" si="77"/>
        <v>2.5129700000000001</v>
      </c>
      <c r="M388" s="63">
        <f t="shared" si="78"/>
        <v>1.8289951730422567</v>
      </c>
      <c r="N388" s="70">
        <f t="shared" si="80"/>
        <v>1.82</v>
      </c>
      <c r="O388" s="64">
        <v>38.68</v>
      </c>
      <c r="P388" s="65">
        <f t="shared" si="70"/>
        <v>38.68</v>
      </c>
      <c r="Q388" s="25"/>
      <c r="R388"/>
      <c r="S388" s="64">
        <v>38.68</v>
      </c>
      <c r="T388" s="64">
        <v>38.68</v>
      </c>
      <c r="U388" s="63">
        <f t="shared" si="81"/>
        <v>0</v>
      </c>
      <c r="V388" s="2" t="str">
        <f t="shared" si="82"/>
        <v>N</v>
      </c>
      <c r="W388" s="63">
        <f t="shared" si="71"/>
        <v>0</v>
      </c>
      <c r="X388" s="2" t="str">
        <f t="shared" si="83"/>
        <v>N</v>
      </c>
      <c r="Y388" s="2" t="str">
        <f t="shared" si="79"/>
        <v>N</v>
      </c>
      <c r="Z388" s="65">
        <f t="shared" si="72"/>
        <v>36.75</v>
      </c>
      <c r="AB388" s="59"/>
      <c r="AD388" s="59"/>
    </row>
    <row r="389" spans="1:30" s="58" customFormat="1" x14ac:dyDescent="0.25">
      <c r="A389" s="34" t="s">
        <v>421</v>
      </c>
      <c r="B389" s="36">
        <v>6009013</v>
      </c>
      <c r="C389" s="36">
        <v>146191</v>
      </c>
      <c r="D389" s="36">
        <v>0</v>
      </c>
      <c r="E389" s="2">
        <v>2.2067399999999999</v>
      </c>
      <c r="F389" s="2">
        <f t="shared" si="73"/>
        <v>0.71220000000000006</v>
      </c>
      <c r="G389" s="2">
        <v>4.9954099999999997</v>
      </c>
      <c r="H389" s="2">
        <f t="shared" si="74"/>
        <v>3.79</v>
      </c>
      <c r="I389" s="2">
        <f t="shared" si="75"/>
        <v>3.8483999999999998</v>
      </c>
      <c r="J389" s="2">
        <f t="shared" si="76"/>
        <v>3.5037400000000001</v>
      </c>
      <c r="K389" s="2">
        <v>3.56264</v>
      </c>
      <c r="L389" s="2">
        <f t="shared" si="77"/>
        <v>3.5037400000000001</v>
      </c>
      <c r="M389" s="63">
        <f t="shared" si="78"/>
        <v>0.62982413078596011</v>
      </c>
      <c r="N389" s="70">
        <f t="shared" si="80"/>
        <v>0.62</v>
      </c>
      <c r="O389" s="64">
        <v>0</v>
      </c>
      <c r="P389" s="65">
        <f t="shared" si="70"/>
        <v>0</v>
      </c>
      <c r="Q389" s="25"/>
      <c r="R389"/>
      <c r="S389" s="64">
        <v>0</v>
      </c>
      <c r="T389" s="64">
        <v>0</v>
      </c>
      <c r="U389" s="63">
        <f t="shared" si="81"/>
        <v>0</v>
      </c>
      <c r="V389" s="2" t="str">
        <f t="shared" si="82"/>
        <v>N</v>
      </c>
      <c r="W389" s="63">
        <f t="shared" si="71"/>
        <v>0</v>
      </c>
      <c r="X389" s="2" t="str">
        <f t="shared" si="83"/>
        <v>N</v>
      </c>
      <c r="Y389" s="2" t="str">
        <f t="shared" si="79"/>
        <v>N</v>
      </c>
      <c r="Z389" s="65">
        <f t="shared" si="72"/>
        <v>0</v>
      </c>
      <c r="AB389" s="59"/>
      <c r="AD389" s="59"/>
    </row>
    <row r="390" spans="1:30" s="58" customFormat="1" x14ac:dyDescent="0.25">
      <c r="A390" s="34" t="s">
        <v>422</v>
      </c>
      <c r="B390" s="36">
        <v>6016885</v>
      </c>
      <c r="C390" s="36">
        <v>146171</v>
      </c>
      <c r="D390" s="36">
        <v>0</v>
      </c>
      <c r="E390" s="2">
        <v>3.9535200000000001</v>
      </c>
      <c r="F390" s="2">
        <f t="shared" si="73"/>
        <v>0.71220000000000006</v>
      </c>
      <c r="G390" s="2">
        <v>3.90638</v>
      </c>
      <c r="H390" s="2">
        <f t="shared" si="74"/>
        <v>3.79</v>
      </c>
      <c r="I390" s="2">
        <f t="shared" si="75"/>
        <v>3.8483999999999998</v>
      </c>
      <c r="J390" s="2">
        <f t="shared" si="76"/>
        <v>2.7399</v>
      </c>
      <c r="K390" s="2">
        <v>3.1249899999999999</v>
      </c>
      <c r="L390" s="2">
        <f t="shared" si="77"/>
        <v>2.7399</v>
      </c>
      <c r="M390" s="63">
        <f t="shared" si="78"/>
        <v>1.4429431731085076</v>
      </c>
      <c r="N390" s="70">
        <f t="shared" si="80"/>
        <v>1.44</v>
      </c>
      <c r="O390" s="64">
        <v>38.68</v>
      </c>
      <c r="P390" s="65">
        <f t="shared" si="70"/>
        <v>38.68</v>
      </c>
      <c r="Q390" s="25"/>
      <c r="R390"/>
      <c r="S390" s="64">
        <v>37.630000000000003</v>
      </c>
      <c r="T390" s="64">
        <v>38.68</v>
      </c>
      <c r="U390" s="63">
        <f t="shared" si="81"/>
        <v>2.7903268668615391E-2</v>
      </c>
      <c r="V390" s="2" t="str">
        <f t="shared" si="82"/>
        <v>N</v>
      </c>
      <c r="W390" s="63">
        <f t="shared" si="71"/>
        <v>0</v>
      </c>
      <c r="X390" s="2" t="str">
        <f t="shared" si="83"/>
        <v>N</v>
      </c>
      <c r="Y390" s="2" t="str">
        <f t="shared" si="79"/>
        <v>N</v>
      </c>
      <c r="Z390" s="65">
        <f t="shared" si="72"/>
        <v>36.75</v>
      </c>
      <c r="AB390" s="59"/>
      <c r="AD390" s="59"/>
    </row>
    <row r="391" spans="1:30" s="58" customFormat="1" x14ac:dyDescent="0.25">
      <c r="A391" s="39" t="s">
        <v>423</v>
      </c>
      <c r="B391" s="40">
        <v>6015879</v>
      </c>
      <c r="C391" s="40">
        <v>146076</v>
      </c>
      <c r="D391" s="40">
        <v>0</v>
      </c>
      <c r="E391" s="73">
        <v>4.4340599999999997</v>
      </c>
      <c r="F391" s="73">
        <f t="shared" si="73"/>
        <v>0.71220000000000006</v>
      </c>
      <c r="G391" s="73">
        <v>3.53</v>
      </c>
      <c r="H391" s="73">
        <f t="shared" si="74"/>
        <v>3.79</v>
      </c>
      <c r="I391" s="73">
        <f t="shared" si="75"/>
        <v>3.8483999999999998</v>
      </c>
      <c r="J391" s="73">
        <f t="shared" si="76"/>
        <v>2.4759099999999998</v>
      </c>
      <c r="K391" s="73">
        <v>2.9460099999999998</v>
      </c>
      <c r="L391" s="73">
        <f t="shared" si="77"/>
        <v>2.4759099999999998</v>
      </c>
      <c r="M391" s="66">
        <f t="shared" si="78"/>
        <v>1.7908809286282619</v>
      </c>
      <c r="N391" s="74">
        <f t="shared" si="80"/>
        <v>1.79</v>
      </c>
      <c r="O391" s="67">
        <v>38.68</v>
      </c>
      <c r="P391" s="68">
        <f t="shared" si="70"/>
        <v>38.68</v>
      </c>
      <c r="Q391" s="25"/>
      <c r="R391"/>
      <c r="S391" s="67">
        <v>38.68</v>
      </c>
      <c r="T391" s="67">
        <v>38.68</v>
      </c>
      <c r="U391" s="66">
        <f t="shared" si="81"/>
        <v>0</v>
      </c>
      <c r="V391" s="73" t="str">
        <f t="shared" si="82"/>
        <v>N</v>
      </c>
      <c r="W391" s="66">
        <f t="shared" si="71"/>
        <v>0</v>
      </c>
      <c r="X391" s="73" t="str">
        <f t="shared" si="83"/>
        <v>N</v>
      </c>
      <c r="Y391" s="73" t="str">
        <f t="shared" si="79"/>
        <v>N</v>
      </c>
      <c r="Z391" s="68">
        <f t="shared" si="72"/>
        <v>36.75</v>
      </c>
      <c r="AB391" s="59"/>
      <c r="AD391" s="59"/>
    </row>
    <row r="392" spans="1:30" s="58" customFormat="1" x14ac:dyDescent="0.25">
      <c r="A392" s="37" t="s">
        <v>424</v>
      </c>
      <c r="B392" s="38">
        <v>6016133</v>
      </c>
      <c r="C392" s="38">
        <v>146102</v>
      </c>
      <c r="D392" s="38">
        <v>0</v>
      </c>
      <c r="E392" s="71">
        <v>4.2786600000000004</v>
      </c>
      <c r="F392" s="71">
        <f t="shared" si="73"/>
        <v>0.71220000000000006</v>
      </c>
      <c r="G392" s="71">
        <v>3.63462</v>
      </c>
      <c r="H392" s="71">
        <f t="shared" si="74"/>
        <v>3.79</v>
      </c>
      <c r="I392" s="71">
        <f t="shared" si="75"/>
        <v>3.8483999999999998</v>
      </c>
      <c r="J392" s="71">
        <f t="shared" si="76"/>
        <v>2.5492900000000001</v>
      </c>
      <c r="K392" s="71">
        <v>3.0413199999999998</v>
      </c>
      <c r="L392" s="71">
        <f t="shared" si="77"/>
        <v>2.5492900000000001</v>
      </c>
      <c r="M392" s="60">
        <f t="shared" si="78"/>
        <v>1.6783731941050255</v>
      </c>
      <c r="N392" s="72">
        <f t="shared" si="80"/>
        <v>1.67</v>
      </c>
      <c r="O392" s="61">
        <v>38.68</v>
      </c>
      <c r="P392" s="62">
        <f t="shared" ref="P392:P455" si="84">IF(Y392="Y",Z392,O392)</f>
        <v>38.68</v>
      </c>
      <c r="Q392" s="25"/>
      <c r="R392"/>
      <c r="S392" s="61">
        <v>38.68</v>
      </c>
      <c r="T392" s="61">
        <v>38.68</v>
      </c>
      <c r="U392" s="60">
        <f t="shared" si="81"/>
        <v>0</v>
      </c>
      <c r="V392" s="71" t="str">
        <f t="shared" si="82"/>
        <v>N</v>
      </c>
      <c r="W392" s="60">
        <f t="shared" ref="W392:W455" si="85">IF(T392=0,0,(O392-T392)/T392)</f>
        <v>0</v>
      </c>
      <c r="X392" s="71" t="str">
        <f t="shared" si="83"/>
        <v>N</v>
      </c>
      <c r="Y392" s="71" t="str">
        <f t="shared" si="79"/>
        <v>N</v>
      </c>
      <c r="Z392" s="62">
        <f t="shared" ref="Z392:Z455" si="86">ROUNDUP(T392*0.95,2)</f>
        <v>36.75</v>
      </c>
      <c r="AB392" s="59"/>
      <c r="AD392" s="59"/>
    </row>
    <row r="393" spans="1:30" s="58" customFormat="1" x14ac:dyDescent="0.25">
      <c r="A393" s="34" t="s">
        <v>425</v>
      </c>
      <c r="B393" s="36">
        <v>6013189</v>
      </c>
      <c r="C393" s="36">
        <v>145728</v>
      </c>
      <c r="D393" s="36">
        <v>0</v>
      </c>
      <c r="E393" s="2">
        <v>4.6936099999999996</v>
      </c>
      <c r="F393" s="2">
        <f t="shared" ref="F393:F456" si="87">$F$5</f>
        <v>0.71220000000000006</v>
      </c>
      <c r="G393" s="2">
        <v>3.97519</v>
      </c>
      <c r="H393" s="2">
        <f t="shared" ref="H393:H456" si="88">$H$5</f>
        <v>3.79</v>
      </c>
      <c r="I393" s="2">
        <f t="shared" ref="I393:I456" si="89">$I$5</f>
        <v>3.8483999999999998</v>
      </c>
      <c r="J393" s="2">
        <f t="shared" ref="J393:J456" si="90">ROUND(F393*G393*(H393/I393),5)</f>
        <v>2.78817</v>
      </c>
      <c r="K393" s="2">
        <v>3.1251500000000001</v>
      </c>
      <c r="L393" s="2">
        <f t="shared" ref="L393:L456" si="91">IF($J393=0,$K393,IF($K393=0,$J393,IF($J393&lt;$K393,$J393,ROUND(($J393*$L$5)+($K393*$L$4),5))))</f>
        <v>2.78817</v>
      </c>
      <c r="M393" s="63">
        <f t="shared" ref="M393:M456" si="92">IFERROR(E393/L393,0)</f>
        <v>1.6834016577181448</v>
      </c>
      <c r="N393" s="70">
        <f t="shared" si="80"/>
        <v>1.68</v>
      </c>
      <c r="O393" s="64">
        <v>38.68</v>
      </c>
      <c r="P393" s="65">
        <f t="shared" si="84"/>
        <v>38.68</v>
      </c>
      <c r="Q393" s="25"/>
      <c r="R393"/>
      <c r="S393" s="64">
        <v>38.68</v>
      </c>
      <c r="T393" s="64">
        <v>38.68</v>
      </c>
      <c r="U393" s="63">
        <f t="shared" si="81"/>
        <v>0</v>
      </c>
      <c r="V393" s="2" t="str">
        <f t="shared" si="82"/>
        <v>N</v>
      </c>
      <c r="W393" s="63">
        <f t="shared" si="85"/>
        <v>0</v>
      </c>
      <c r="X393" s="2" t="str">
        <f t="shared" si="83"/>
        <v>N</v>
      </c>
      <c r="Y393" s="2" t="str">
        <f t="shared" ref="Y393:Y456" si="93">IF(AND(V393="Y",X393="Y"),"Y","N")</f>
        <v>N</v>
      </c>
      <c r="Z393" s="65">
        <f t="shared" si="86"/>
        <v>36.75</v>
      </c>
      <c r="AB393" s="59"/>
      <c r="AD393" s="59"/>
    </row>
    <row r="394" spans="1:30" s="58" customFormat="1" x14ac:dyDescent="0.25">
      <c r="A394" s="34" t="s">
        <v>426</v>
      </c>
      <c r="B394" s="36">
        <v>6016190</v>
      </c>
      <c r="C394" s="36">
        <v>146108</v>
      </c>
      <c r="D394" s="36">
        <v>0</v>
      </c>
      <c r="E394" s="2">
        <v>4.1025099999999997</v>
      </c>
      <c r="F394" s="2">
        <f t="shared" si="87"/>
        <v>0.71220000000000006</v>
      </c>
      <c r="G394" s="2">
        <v>3.7295400000000001</v>
      </c>
      <c r="H394" s="2">
        <f t="shared" si="88"/>
        <v>3.79</v>
      </c>
      <c r="I394" s="2">
        <f t="shared" si="89"/>
        <v>3.8483999999999998</v>
      </c>
      <c r="J394" s="2">
        <f t="shared" si="90"/>
        <v>2.6158700000000001</v>
      </c>
      <c r="K394" s="2">
        <v>3.31399</v>
      </c>
      <c r="L394" s="2">
        <f t="shared" si="91"/>
        <v>2.6158700000000001</v>
      </c>
      <c r="M394" s="63">
        <f t="shared" si="92"/>
        <v>1.568315703762037</v>
      </c>
      <c r="N394" s="70">
        <f t="shared" ref="N394:N457" si="94">ROUNDDOWN(M394,2)</f>
        <v>1.56</v>
      </c>
      <c r="O394" s="64">
        <v>38.68</v>
      </c>
      <c r="P394" s="65">
        <f t="shared" si="84"/>
        <v>38.68</v>
      </c>
      <c r="Q394" s="25"/>
      <c r="R394"/>
      <c r="S394" s="64">
        <v>38.68</v>
      </c>
      <c r="T394" s="64">
        <v>38.68</v>
      </c>
      <c r="U394" s="63">
        <f t="shared" ref="U394:U457" si="95">IFERROR((T394-S394)/S394,0)</f>
        <v>0</v>
      </c>
      <c r="V394" s="2" t="str">
        <f t="shared" ref="V394:V457" si="96">IF(U394&lt;-0.05,"Y","N")</f>
        <v>N</v>
      </c>
      <c r="W394" s="63">
        <f t="shared" si="85"/>
        <v>0</v>
      </c>
      <c r="X394" s="2" t="str">
        <f t="shared" ref="X394:X457" si="97">IF(W394&lt;-0.05,"Y","N")</f>
        <v>N</v>
      </c>
      <c r="Y394" s="2" t="str">
        <f t="shared" si="93"/>
        <v>N</v>
      </c>
      <c r="Z394" s="65">
        <f t="shared" si="86"/>
        <v>36.75</v>
      </c>
      <c r="AB394" s="59"/>
      <c r="AD394" s="59"/>
    </row>
    <row r="395" spans="1:30" s="58" customFormat="1" x14ac:dyDescent="0.25">
      <c r="A395" s="34" t="s">
        <v>427</v>
      </c>
      <c r="B395" s="36">
        <v>6015887</v>
      </c>
      <c r="C395" s="36">
        <v>146091</v>
      </c>
      <c r="D395" s="36">
        <v>0</v>
      </c>
      <c r="E395" s="2">
        <v>3.57084</v>
      </c>
      <c r="F395" s="2">
        <f t="shared" si="87"/>
        <v>0.71220000000000006</v>
      </c>
      <c r="G395" s="2">
        <v>4.5047300000000003</v>
      </c>
      <c r="H395" s="2">
        <f t="shared" si="88"/>
        <v>3.79</v>
      </c>
      <c r="I395" s="2">
        <f t="shared" si="89"/>
        <v>3.8483999999999998</v>
      </c>
      <c r="J395" s="2">
        <f t="shared" si="90"/>
        <v>3.1595800000000001</v>
      </c>
      <c r="K395" s="2">
        <v>3.2893699999999999</v>
      </c>
      <c r="L395" s="2">
        <f t="shared" si="91"/>
        <v>3.1595800000000001</v>
      </c>
      <c r="M395" s="63">
        <f t="shared" si="92"/>
        <v>1.1301628697485109</v>
      </c>
      <c r="N395" s="70">
        <f t="shared" si="94"/>
        <v>1.1299999999999999</v>
      </c>
      <c r="O395" s="64">
        <v>36.89</v>
      </c>
      <c r="P395" s="65">
        <f t="shared" si="84"/>
        <v>36.89</v>
      </c>
      <c r="Q395" s="25"/>
      <c r="R395"/>
      <c r="S395" s="64">
        <v>38.229999999999997</v>
      </c>
      <c r="T395" s="64">
        <v>38.68</v>
      </c>
      <c r="U395" s="63">
        <f t="shared" si="95"/>
        <v>1.1770860580695864E-2</v>
      </c>
      <c r="V395" s="2" t="str">
        <f t="shared" si="96"/>
        <v>N</v>
      </c>
      <c r="W395" s="63">
        <f t="shared" si="85"/>
        <v>-4.6277145811789017E-2</v>
      </c>
      <c r="X395" s="2" t="str">
        <f t="shared" si="97"/>
        <v>N</v>
      </c>
      <c r="Y395" s="2" t="str">
        <f t="shared" si="93"/>
        <v>N</v>
      </c>
      <c r="Z395" s="65">
        <f t="shared" si="86"/>
        <v>36.75</v>
      </c>
      <c r="AB395" s="59"/>
      <c r="AD395" s="59"/>
    </row>
    <row r="396" spans="1:30" s="58" customFormat="1" x14ac:dyDescent="0.25">
      <c r="A396" s="39" t="s">
        <v>428</v>
      </c>
      <c r="B396" s="40">
        <v>6015861</v>
      </c>
      <c r="C396" s="40">
        <v>146083</v>
      </c>
      <c r="D396" s="40">
        <v>0</v>
      </c>
      <c r="E396" s="73">
        <v>3.6466699999999999</v>
      </c>
      <c r="F396" s="73">
        <f t="shared" si="87"/>
        <v>0.71220000000000006</v>
      </c>
      <c r="G396" s="73">
        <v>4.2157</v>
      </c>
      <c r="H396" s="73">
        <f t="shared" si="88"/>
        <v>3.79</v>
      </c>
      <c r="I396" s="73">
        <f t="shared" si="89"/>
        <v>3.8483999999999998</v>
      </c>
      <c r="J396" s="73">
        <f t="shared" si="90"/>
        <v>2.9568599999999998</v>
      </c>
      <c r="K396" s="73">
        <v>3.31948</v>
      </c>
      <c r="L396" s="73">
        <f t="shared" si="91"/>
        <v>2.9568599999999998</v>
      </c>
      <c r="M396" s="66">
        <f t="shared" si="92"/>
        <v>1.2332913969548778</v>
      </c>
      <c r="N396" s="74">
        <f t="shared" si="94"/>
        <v>1.23</v>
      </c>
      <c r="O396" s="67">
        <v>38.380000000000003</v>
      </c>
      <c r="P396" s="68">
        <f t="shared" si="84"/>
        <v>38.380000000000003</v>
      </c>
      <c r="Q396" s="25"/>
      <c r="R396"/>
      <c r="S396" s="67">
        <v>36.89</v>
      </c>
      <c r="T396" s="67">
        <v>38.68</v>
      </c>
      <c r="U396" s="66">
        <f t="shared" si="95"/>
        <v>4.852263486039575E-2</v>
      </c>
      <c r="V396" s="73" t="str">
        <f t="shared" si="96"/>
        <v>N</v>
      </c>
      <c r="W396" s="66">
        <f t="shared" si="85"/>
        <v>-7.7559462254394298E-3</v>
      </c>
      <c r="X396" s="73" t="str">
        <f t="shared" si="97"/>
        <v>N</v>
      </c>
      <c r="Y396" s="73" t="str">
        <f t="shared" si="93"/>
        <v>N</v>
      </c>
      <c r="Z396" s="68">
        <f t="shared" si="86"/>
        <v>36.75</v>
      </c>
      <c r="AB396" s="59"/>
      <c r="AD396" s="59"/>
    </row>
    <row r="397" spans="1:30" s="58" customFormat="1" x14ac:dyDescent="0.25">
      <c r="A397" s="37" t="s">
        <v>429</v>
      </c>
      <c r="B397" s="38">
        <v>6016976</v>
      </c>
      <c r="C397" s="38">
        <v>146193</v>
      </c>
      <c r="D397" s="38">
        <v>0</v>
      </c>
      <c r="E397" s="71">
        <v>4.0605599999999997</v>
      </c>
      <c r="F397" s="71">
        <f t="shared" si="87"/>
        <v>0.71220000000000006</v>
      </c>
      <c r="G397" s="71">
        <v>3.9261300000000001</v>
      </c>
      <c r="H397" s="71">
        <f t="shared" si="88"/>
        <v>3.79</v>
      </c>
      <c r="I397" s="71">
        <f t="shared" si="89"/>
        <v>3.8483999999999998</v>
      </c>
      <c r="J397" s="71">
        <f t="shared" si="90"/>
        <v>2.7537600000000002</v>
      </c>
      <c r="K397" s="71">
        <v>2.9874200000000002</v>
      </c>
      <c r="L397" s="71">
        <f t="shared" si="91"/>
        <v>2.7537600000000002</v>
      </c>
      <c r="M397" s="60">
        <f t="shared" si="92"/>
        <v>1.4745511591424088</v>
      </c>
      <c r="N397" s="72">
        <f t="shared" si="94"/>
        <v>1.47</v>
      </c>
      <c r="O397" s="61">
        <v>38.68</v>
      </c>
      <c r="P397" s="62">
        <f t="shared" si="84"/>
        <v>38.68</v>
      </c>
      <c r="Q397" s="25"/>
      <c r="R397"/>
      <c r="S397" s="61">
        <v>38.68</v>
      </c>
      <c r="T397" s="61">
        <v>38.68</v>
      </c>
      <c r="U397" s="60">
        <f t="shared" si="95"/>
        <v>0</v>
      </c>
      <c r="V397" s="71" t="str">
        <f t="shared" si="96"/>
        <v>N</v>
      </c>
      <c r="W397" s="60">
        <f t="shared" si="85"/>
        <v>0</v>
      </c>
      <c r="X397" s="71" t="str">
        <f t="shared" si="97"/>
        <v>N</v>
      </c>
      <c r="Y397" s="71" t="str">
        <f t="shared" si="93"/>
        <v>N</v>
      </c>
      <c r="Z397" s="62">
        <f t="shared" si="86"/>
        <v>36.75</v>
      </c>
      <c r="AB397" s="59"/>
      <c r="AD397" s="59"/>
    </row>
    <row r="398" spans="1:30" s="58" customFormat="1" x14ac:dyDescent="0.25">
      <c r="A398" s="34" t="s">
        <v>430</v>
      </c>
      <c r="B398" s="36">
        <v>6012686</v>
      </c>
      <c r="C398" s="36">
        <v>145689</v>
      </c>
      <c r="D398" s="36">
        <v>0</v>
      </c>
      <c r="E398" s="2">
        <v>3.28694</v>
      </c>
      <c r="F398" s="2">
        <f t="shared" si="87"/>
        <v>0.71220000000000006</v>
      </c>
      <c r="G398" s="2">
        <v>4.6444799999999997</v>
      </c>
      <c r="H398" s="2">
        <f t="shared" si="88"/>
        <v>3.79</v>
      </c>
      <c r="I398" s="2">
        <f t="shared" si="89"/>
        <v>3.8483999999999998</v>
      </c>
      <c r="J398" s="2">
        <f t="shared" si="90"/>
        <v>3.2576000000000001</v>
      </c>
      <c r="K398" s="2">
        <v>3.2110099999999999</v>
      </c>
      <c r="L398" s="2">
        <f t="shared" si="91"/>
        <v>3.2389600000000001</v>
      </c>
      <c r="M398" s="63">
        <f t="shared" si="92"/>
        <v>1.0148133968928297</v>
      </c>
      <c r="N398" s="70">
        <f t="shared" si="94"/>
        <v>1.01</v>
      </c>
      <c r="O398" s="64">
        <v>31.53</v>
      </c>
      <c r="P398" s="65">
        <f t="shared" si="84"/>
        <v>31.53</v>
      </c>
      <c r="Q398" s="25"/>
      <c r="R398"/>
      <c r="S398" s="64">
        <v>27.07</v>
      </c>
      <c r="T398" s="64">
        <v>0</v>
      </c>
      <c r="U398" s="63">
        <f t="shared" si="95"/>
        <v>-1</v>
      </c>
      <c r="V398" s="2" t="str">
        <f t="shared" si="96"/>
        <v>Y</v>
      </c>
      <c r="W398" s="63">
        <f t="shared" si="85"/>
        <v>0</v>
      </c>
      <c r="X398" s="2" t="str">
        <f t="shared" si="97"/>
        <v>N</v>
      </c>
      <c r="Y398" s="2" t="str">
        <f t="shared" si="93"/>
        <v>N</v>
      </c>
      <c r="Z398" s="65">
        <f t="shared" si="86"/>
        <v>0</v>
      </c>
      <c r="AB398" s="59"/>
      <c r="AD398" s="59"/>
    </row>
    <row r="399" spans="1:30" s="58" customFormat="1" x14ac:dyDescent="0.25">
      <c r="A399" s="34" t="s">
        <v>431</v>
      </c>
      <c r="B399" s="36">
        <v>6006332</v>
      </c>
      <c r="C399" s="36">
        <v>145246</v>
      </c>
      <c r="D399" s="36">
        <v>0</v>
      </c>
      <c r="E399" s="2">
        <v>3.5603500000000001</v>
      </c>
      <c r="F399" s="2">
        <f t="shared" si="87"/>
        <v>0.71220000000000006</v>
      </c>
      <c r="G399" s="2">
        <v>4.8392999999999997</v>
      </c>
      <c r="H399" s="2">
        <f t="shared" si="88"/>
        <v>3.79</v>
      </c>
      <c r="I399" s="2">
        <f t="shared" si="89"/>
        <v>3.8483999999999998</v>
      </c>
      <c r="J399" s="2">
        <f t="shared" si="90"/>
        <v>3.39425</v>
      </c>
      <c r="K399" s="2">
        <v>3.28173</v>
      </c>
      <c r="L399" s="2">
        <f t="shared" si="91"/>
        <v>3.34924</v>
      </c>
      <c r="M399" s="63">
        <f t="shared" si="92"/>
        <v>1.0630322102924843</v>
      </c>
      <c r="N399" s="70">
        <f t="shared" si="94"/>
        <v>1.06</v>
      </c>
      <c r="O399" s="64">
        <v>34.26</v>
      </c>
      <c r="P399" s="65">
        <f t="shared" si="84"/>
        <v>34.26</v>
      </c>
      <c r="Q399" s="25"/>
      <c r="R399"/>
      <c r="S399" s="64">
        <v>30.33</v>
      </c>
      <c r="T399" s="64">
        <v>36.44</v>
      </c>
      <c r="U399" s="63">
        <f t="shared" si="95"/>
        <v>0.20145070886910649</v>
      </c>
      <c r="V399" s="2" t="str">
        <f t="shared" si="96"/>
        <v>N</v>
      </c>
      <c r="W399" s="63">
        <f t="shared" si="85"/>
        <v>-5.9824368825466517E-2</v>
      </c>
      <c r="X399" s="2" t="str">
        <f t="shared" si="97"/>
        <v>Y</v>
      </c>
      <c r="Y399" s="2" t="str">
        <f t="shared" si="93"/>
        <v>N</v>
      </c>
      <c r="Z399" s="65">
        <f t="shared" si="86"/>
        <v>34.619999999999997</v>
      </c>
      <c r="AB399" s="59"/>
      <c r="AD399" s="59"/>
    </row>
    <row r="400" spans="1:30" s="58" customFormat="1" x14ac:dyDescent="0.25">
      <c r="A400" s="39" t="s">
        <v>432</v>
      </c>
      <c r="B400" s="40">
        <v>6012611</v>
      </c>
      <c r="C400" s="40">
        <v>145684</v>
      </c>
      <c r="D400" s="40">
        <v>0</v>
      </c>
      <c r="E400" s="73">
        <v>3.4457300000000002</v>
      </c>
      <c r="F400" s="73">
        <f t="shared" si="87"/>
        <v>0.71220000000000006</v>
      </c>
      <c r="G400" s="73">
        <v>5.7950400000000002</v>
      </c>
      <c r="H400" s="73">
        <f t="shared" si="88"/>
        <v>3.79</v>
      </c>
      <c r="I400" s="73">
        <f t="shared" si="89"/>
        <v>3.8483999999999998</v>
      </c>
      <c r="J400" s="73">
        <f t="shared" si="90"/>
        <v>4.0646000000000004</v>
      </c>
      <c r="K400" s="73">
        <v>3.5627300000000002</v>
      </c>
      <c r="L400" s="73">
        <f t="shared" si="91"/>
        <v>3.8638499999999998</v>
      </c>
      <c r="M400" s="66">
        <f t="shared" si="92"/>
        <v>0.891786689441878</v>
      </c>
      <c r="N400" s="74">
        <f t="shared" si="94"/>
        <v>0.89</v>
      </c>
      <c r="O400" s="67">
        <v>23.46</v>
      </c>
      <c r="P400" s="68">
        <f t="shared" si="84"/>
        <v>23.46</v>
      </c>
      <c r="Q400" s="25"/>
      <c r="R400"/>
      <c r="S400" s="67">
        <v>28.38</v>
      </c>
      <c r="T400" s="67">
        <v>27.07</v>
      </c>
      <c r="U400" s="66">
        <f t="shared" si="95"/>
        <v>-4.6159267089499606E-2</v>
      </c>
      <c r="V400" s="73" t="str">
        <f t="shared" si="96"/>
        <v>N</v>
      </c>
      <c r="W400" s="66">
        <f t="shared" si="85"/>
        <v>-0.13335796084226079</v>
      </c>
      <c r="X400" s="73" t="str">
        <f t="shared" si="97"/>
        <v>Y</v>
      </c>
      <c r="Y400" s="73" t="str">
        <f t="shared" si="93"/>
        <v>N</v>
      </c>
      <c r="Z400" s="68">
        <f t="shared" si="86"/>
        <v>25.720000000000002</v>
      </c>
      <c r="AB400" s="59"/>
      <c r="AD400" s="59"/>
    </row>
    <row r="401" spans="1:30" s="58" customFormat="1" x14ac:dyDescent="0.25">
      <c r="A401" s="37" t="s">
        <v>433</v>
      </c>
      <c r="B401" s="38">
        <v>6010482</v>
      </c>
      <c r="C401" s="38">
        <v>145593</v>
      </c>
      <c r="D401" s="38">
        <v>0</v>
      </c>
      <c r="E401" s="71">
        <v>3.8406500000000001</v>
      </c>
      <c r="F401" s="71">
        <f t="shared" si="87"/>
        <v>0.71220000000000006</v>
      </c>
      <c r="G401" s="71">
        <v>5.5446400000000002</v>
      </c>
      <c r="H401" s="71">
        <f t="shared" si="88"/>
        <v>3.79</v>
      </c>
      <c r="I401" s="71">
        <f t="shared" si="89"/>
        <v>3.8483999999999998</v>
      </c>
      <c r="J401" s="71">
        <f t="shared" si="90"/>
        <v>3.88897</v>
      </c>
      <c r="K401" s="71">
        <v>3.4343900000000001</v>
      </c>
      <c r="L401" s="71">
        <f t="shared" si="91"/>
        <v>3.7071399999999999</v>
      </c>
      <c r="M401" s="60">
        <f t="shared" si="92"/>
        <v>1.0360142859454999</v>
      </c>
      <c r="N401" s="72">
        <f t="shared" si="94"/>
        <v>1.03</v>
      </c>
      <c r="O401" s="61">
        <v>32.619999999999997</v>
      </c>
      <c r="P401" s="62">
        <f t="shared" si="84"/>
        <v>32.619999999999997</v>
      </c>
      <c r="Q401" s="25"/>
      <c r="R401"/>
      <c r="S401" s="61">
        <v>35.35</v>
      </c>
      <c r="T401" s="61">
        <v>37.630000000000003</v>
      </c>
      <c r="U401" s="60">
        <f t="shared" si="95"/>
        <v>6.4497878359264529E-2</v>
      </c>
      <c r="V401" s="71" t="str">
        <f t="shared" si="96"/>
        <v>N</v>
      </c>
      <c r="W401" s="60">
        <f t="shared" si="85"/>
        <v>-0.13313845336167965</v>
      </c>
      <c r="X401" s="71" t="str">
        <f t="shared" si="97"/>
        <v>Y</v>
      </c>
      <c r="Y401" s="71" t="str">
        <f t="shared" si="93"/>
        <v>N</v>
      </c>
      <c r="Z401" s="62">
        <f t="shared" si="86"/>
        <v>35.75</v>
      </c>
      <c r="AB401" s="59"/>
      <c r="AD401" s="59"/>
    </row>
    <row r="402" spans="1:30" s="58" customFormat="1" x14ac:dyDescent="0.25">
      <c r="A402" s="34" t="s">
        <v>434</v>
      </c>
      <c r="B402" s="36">
        <v>6000236</v>
      </c>
      <c r="C402" s="36">
        <v>145363</v>
      </c>
      <c r="D402" s="36">
        <v>0</v>
      </c>
      <c r="E402" s="2">
        <v>3.7561499999999999</v>
      </c>
      <c r="F402" s="2">
        <f t="shared" si="87"/>
        <v>0.71220000000000006</v>
      </c>
      <c r="G402" s="2">
        <v>4.9789399999999997</v>
      </c>
      <c r="H402" s="2">
        <f t="shared" si="88"/>
        <v>3.79</v>
      </c>
      <c r="I402" s="2">
        <f t="shared" si="89"/>
        <v>3.8483999999999998</v>
      </c>
      <c r="J402" s="2">
        <f t="shared" si="90"/>
        <v>3.4921899999999999</v>
      </c>
      <c r="K402" s="2">
        <v>3.3893300000000002</v>
      </c>
      <c r="L402" s="2">
        <f t="shared" si="91"/>
        <v>3.45105</v>
      </c>
      <c r="M402" s="63">
        <f t="shared" si="92"/>
        <v>1.0884078758638676</v>
      </c>
      <c r="N402" s="70">
        <f t="shared" si="94"/>
        <v>1.08</v>
      </c>
      <c r="O402" s="64">
        <v>35.35</v>
      </c>
      <c r="P402" s="65">
        <f t="shared" si="84"/>
        <v>35.35</v>
      </c>
      <c r="Q402" s="25"/>
      <c r="R402"/>
      <c r="S402" s="64">
        <v>30.33</v>
      </c>
      <c r="T402" s="64">
        <v>34.799999999999997</v>
      </c>
      <c r="U402" s="63">
        <f t="shared" si="95"/>
        <v>0.14737883283877345</v>
      </c>
      <c r="V402" s="2" t="str">
        <f t="shared" si="96"/>
        <v>N</v>
      </c>
      <c r="W402" s="63">
        <f t="shared" si="85"/>
        <v>1.5804597701149548E-2</v>
      </c>
      <c r="X402" s="2" t="str">
        <f t="shared" si="97"/>
        <v>N</v>
      </c>
      <c r="Y402" s="2" t="str">
        <f t="shared" si="93"/>
        <v>N</v>
      </c>
      <c r="Z402" s="65">
        <f t="shared" si="86"/>
        <v>33.06</v>
      </c>
      <c r="AB402" s="59"/>
      <c r="AD402" s="59"/>
    </row>
    <row r="403" spans="1:30" s="58" customFormat="1" x14ac:dyDescent="0.25">
      <c r="A403" s="34" t="s">
        <v>435</v>
      </c>
      <c r="B403" s="36">
        <v>6000343</v>
      </c>
      <c r="C403" s="36">
        <v>145087</v>
      </c>
      <c r="D403" s="36">
        <v>0</v>
      </c>
      <c r="E403" s="2">
        <v>3.79833</v>
      </c>
      <c r="F403" s="2">
        <f t="shared" si="87"/>
        <v>0.71220000000000006</v>
      </c>
      <c r="G403" s="2">
        <v>5.4341999999999997</v>
      </c>
      <c r="H403" s="2">
        <f t="shared" si="88"/>
        <v>3.79</v>
      </c>
      <c r="I403" s="2">
        <f t="shared" si="89"/>
        <v>3.8483999999999998</v>
      </c>
      <c r="J403" s="2">
        <f t="shared" si="90"/>
        <v>3.8115100000000002</v>
      </c>
      <c r="K403" s="2">
        <v>3.6714699999999998</v>
      </c>
      <c r="L403" s="2">
        <f t="shared" si="91"/>
        <v>3.75549</v>
      </c>
      <c r="M403" s="63">
        <f t="shared" si="92"/>
        <v>1.0114072997132197</v>
      </c>
      <c r="N403" s="70">
        <f t="shared" si="94"/>
        <v>1.01</v>
      </c>
      <c r="O403" s="64">
        <v>31.53</v>
      </c>
      <c r="P403" s="65">
        <f t="shared" si="84"/>
        <v>31.53</v>
      </c>
      <c r="Q403" s="25"/>
      <c r="R403"/>
      <c r="S403" s="64">
        <v>32.07</v>
      </c>
      <c r="T403" s="64">
        <v>34.799999999999997</v>
      </c>
      <c r="U403" s="63">
        <f t="shared" si="95"/>
        <v>8.512628624883059E-2</v>
      </c>
      <c r="V403" s="2" t="str">
        <f t="shared" si="96"/>
        <v>N</v>
      </c>
      <c r="W403" s="63">
        <f t="shared" si="85"/>
        <v>-9.3965517241379207E-2</v>
      </c>
      <c r="X403" s="2" t="str">
        <f t="shared" si="97"/>
        <v>Y</v>
      </c>
      <c r="Y403" s="2" t="str">
        <f t="shared" si="93"/>
        <v>N</v>
      </c>
      <c r="Z403" s="65">
        <f t="shared" si="86"/>
        <v>33.06</v>
      </c>
      <c r="AB403" s="59"/>
      <c r="AD403" s="59"/>
    </row>
    <row r="404" spans="1:30" s="58" customFormat="1" x14ac:dyDescent="0.25">
      <c r="A404" s="34" t="s">
        <v>436</v>
      </c>
      <c r="B404" s="36">
        <v>6010912</v>
      </c>
      <c r="C404" s="36">
        <v>145607</v>
      </c>
      <c r="D404" s="36">
        <v>0</v>
      </c>
      <c r="E404" s="2">
        <v>3.8021799999999999</v>
      </c>
      <c r="F404" s="2">
        <f t="shared" si="87"/>
        <v>0.71220000000000006</v>
      </c>
      <c r="G404" s="2">
        <v>4.2726800000000003</v>
      </c>
      <c r="H404" s="2">
        <f t="shared" si="88"/>
        <v>3.79</v>
      </c>
      <c r="I404" s="2">
        <f t="shared" si="89"/>
        <v>3.8483999999999998</v>
      </c>
      <c r="J404" s="2">
        <f t="shared" si="90"/>
        <v>2.99682</v>
      </c>
      <c r="K404" s="2">
        <v>3.2631899999999998</v>
      </c>
      <c r="L404" s="2">
        <f t="shared" si="91"/>
        <v>2.99682</v>
      </c>
      <c r="M404" s="63">
        <f t="shared" si="92"/>
        <v>1.2687381958209034</v>
      </c>
      <c r="N404" s="70">
        <f t="shared" si="94"/>
        <v>1.26</v>
      </c>
      <c r="O404" s="64">
        <v>38.68</v>
      </c>
      <c r="P404" s="65">
        <f t="shared" si="84"/>
        <v>38.68</v>
      </c>
      <c r="Q404" s="25"/>
      <c r="R404"/>
      <c r="S404" s="64">
        <v>37.340000000000003</v>
      </c>
      <c r="T404" s="64">
        <v>38.68</v>
      </c>
      <c r="U404" s="63">
        <f t="shared" si="95"/>
        <v>3.5886448848419822E-2</v>
      </c>
      <c r="V404" s="2" t="str">
        <f t="shared" si="96"/>
        <v>N</v>
      </c>
      <c r="W404" s="63">
        <f t="shared" si="85"/>
        <v>0</v>
      </c>
      <c r="X404" s="2" t="str">
        <f t="shared" si="97"/>
        <v>N</v>
      </c>
      <c r="Y404" s="2" t="str">
        <f t="shared" si="93"/>
        <v>N</v>
      </c>
      <c r="Z404" s="65">
        <f t="shared" si="86"/>
        <v>36.75</v>
      </c>
      <c r="AB404" s="59"/>
      <c r="AD404" s="59"/>
    </row>
    <row r="405" spans="1:30" s="58" customFormat="1" x14ac:dyDescent="0.25">
      <c r="A405" s="39" t="s">
        <v>437</v>
      </c>
      <c r="B405" s="40">
        <v>6014534</v>
      </c>
      <c r="C405" s="40">
        <v>145893</v>
      </c>
      <c r="D405" s="40">
        <v>0</v>
      </c>
      <c r="E405" s="73">
        <v>3.2753000000000001</v>
      </c>
      <c r="F405" s="73">
        <f t="shared" si="87"/>
        <v>0.71220000000000006</v>
      </c>
      <c r="G405" s="73">
        <v>4.8038400000000001</v>
      </c>
      <c r="H405" s="73">
        <f t="shared" si="88"/>
        <v>3.79</v>
      </c>
      <c r="I405" s="73">
        <f t="shared" si="89"/>
        <v>3.8483999999999998</v>
      </c>
      <c r="J405" s="73">
        <f t="shared" si="90"/>
        <v>3.36938</v>
      </c>
      <c r="K405" s="73">
        <v>3.28444</v>
      </c>
      <c r="L405" s="73">
        <f t="shared" si="91"/>
        <v>3.3353999999999999</v>
      </c>
      <c r="M405" s="66">
        <f t="shared" si="92"/>
        <v>0.98198117167356247</v>
      </c>
      <c r="N405" s="74">
        <f t="shared" si="94"/>
        <v>0.98</v>
      </c>
      <c r="O405" s="67">
        <v>29.68</v>
      </c>
      <c r="P405" s="68">
        <f t="shared" si="84"/>
        <v>29.68</v>
      </c>
      <c r="Q405" s="25"/>
      <c r="R405"/>
      <c r="S405" s="67">
        <v>26.42</v>
      </c>
      <c r="T405" s="67">
        <v>28.38</v>
      </c>
      <c r="U405" s="66">
        <f t="shared" si="95"/>
        <v>7.4186222558667567E-2</v>
      </c>
      <c r="V405" s="73" t="str">
        <f t="shared" si="96"/>
        <v>N</v>
      </c>
      <c r="W405" s="66">
        <f t="shared" si="85"/>
        <v>4.5806906272022579E-2</v>
      </c>
      <c r="X405" s="73" t="str">
        <f t="shared" si="97"/>
        <v>N</v>
      </c>
      <c r="Y405" s="73" t="str">
        <f t="shared" si="93"/>
        <v>N</v>
      </c>
      <c r="Z405" s="68">
        <f t="shared" si="86"/>
        <v>26.970000000000002</v>
      </c>
      <c r="AB405" s="59"/>
      <c r="AD405" s="59"/>
    </row>
    <row r="406" spans="1:30" s="58" customFormat="1" x14ac:dyDescent="0.25">
      <c r="A406" s="37" t="s">
        <v>438</v>
      </c>
      <c r="B406" s="38">
        <v>6005706</v>
      </c>
      <c r="C406" s="38">
        <v>145990</v>
      </c>
      <c r="D406" s="38">
        <v>0</v>
      </c>
      <c r="E406" s="71">
        <v>2.8485499999999999</v>
      </c>
      <c r="F406" s="71">
        <f t="shared" si="87"/>
        <v>0.71220000000000006</v>
      </c>
      <c r="G406" s="71">
        <v>4.2579599999999997</v>
      </c>
      <c r="H406" s="71">
        <f t="shared" si="88"/>
        <v>3.79</v>
      </c>
      <c r="I406" s="71">
        <f t="shared" si="89"/>
        <v>3.8483999999999998</v>
      </c>
      <c r="J406" s="71">
        <f t="shared" si="90"/>
        <v>2.9864999999999999</v>
      </c>
      <c r="K406" s="71">
        <v>3.3412700000000002</v>
      </c>
      <c r="L406" s="71">
        <f t="shared" si="91"/>
        <v>2.9864999999999999</v>
      </c>
      <c r="M406" s="60">
        <f t="shared" si="92"/>
        <v>0.95380880629499409</v>
      </c>
      <c r="N406" s="72">
        <f t="shared" si="94"/>
        <v>0.95</v>
      </c>
      <c r="O406" s="61">
        <v>27.72</v>
      </c>
      <c r="P406" s="62">
        <f t="shared" si="84"/>
        <v>27.72</v>
      </c>
      <c r="Q406" s="25"/>
      <c r="R406"/>
      <c r="S406" s="61">
        <v>25</v>
      </c>
      <c r="T406" s="61">
        <v>33.159999999999997</v>
      </c>
      <c r="U406" s="60">
        <f t="shared" si="95"/>
        <v>0.32639999999999986</v>
      </c>
      <c r="V406" s="71" t="str">
        <f t="shared" si="96"/>
        <v>N</v>
      </c>
      <c r="W406" s="60">
        <f t="shared" si="85"/>
        <v>-0.16405307599517485</v>
      </c>
      <c r="X406" s="71" t="str">
        <f t="shared" si="97"/>
        <v>Y</v>
      </c>
      <c r="Y406" s="71" t="str">
        <f t="shared" si="93"/>
        <v>N</v>
      </c>
      <c r="Z406" s="62">
        <f t="shared" si="86"/>
        <v>31.51</v>
      </c>
      <c r="AB406" s="59"/>
      <c r="AD406" s="59"/>
    </row>
    <row r="407" spans="1:30" s="58" customFormat="1" x14ac:dyDescent="0.25">
      <c r="A407" s="34" t="s">
        <v>439</v>
      </c>
      <c r="B407" s="36">
        <v>6005748</v>
      </c>
      <c r="C407" s="36">
        <v>145518</v>
      </c>
      <c r="D407" s="36">
        <v>0</v>
      </c>
      <c r="E407" s="2">
        <v>4.00075</v>
      </c>
      <c r="F407" s="2">
        <f t="shared" si="87"/>
        <v>0.71220000000000006</v>
      </c>
      <c r="G407" s="2">
        <v>3.4329499999999999</v>
      </c>
      <c r="H407" s="2">
        <f t="shared" si="88"/>
        <v>3.79</v>
      </c>
      <c r="I407" s="2">
        <f t="shared" si="89"/>
        <v>3.8483999999999998</v>
      </c>
      <c r="J407" s="2">
        <f t="shared" si="90"/>
        <v>2.4078400000000002</v>
      </c>
      <c r="K407" s="2">
        <v>3.0446800000000001</v>
      </c>
      <c r="L407" s="2">
        <f t="shared" si="91"/>
        <v>2.4078400000000002</v>
      </c>
      <c r="M407" s="63">
        <f t="shared" si="92"/>
        <v>1.6615514319888363</v>
      </c>
      <c r="N407" s="70">
        <f t="shared" si="94"/>
        <v>1.66</v>
      </c>
      <c r="O407" s="64">
        <v>38.68</v>
      </c>
      <c r="P407" s="65">
        <f t="shared" si="84"/>
        <v>38.68</v>
      </c>
      <c r="Q407" s="25"/>
      <c r="R407"/>
      <c r="S407" s="64">
        <v>36.44</v>
      </c>
      <c r="T407" s="64">
        <v>38.68</v>
      </c>
      <c r="U407" s="63">
        <f t="shared" si="95"/>
        <v>6.1470911086717948E-2</v>
      </c>
      <c r="V407" s="2" t="str">
        <f t="shared" si="96"/>
        <v>N</v>
      </c>
      <c r="W407" s="63">
        <f t="shared" si="85"/>
        <v>0</v>
      </c>
      <c r="X407" s="2" t="str">
        <f t="shared" si="97"/>
        <v>N</v>
      </c>
      <c r="Y407" s="2" t="str">
        <f t="shared" si="93"/>
        <v>N</v>
      </c>
      <c r="Z407" s="65">
        <f t="shared" si="86"/>
        <v>36.75</v>
      </c>
      <c r="AB407" s="59"/>
      <c r="AD407" s="59"/>
    </row>
    <row r="408" spans="1:30" s="58" customFormat="1" x14ac:dyDescent="0.25">
      <c r="A408" s="34" t="s">
        <v>440</v>
      </c>
      <c r="B408" s="36">
        <v>6005797</v>
      </c>
      <c r="C408" s="36">
        <v>145446</v>
      </c>
      <c r="D408" s="36">
        <v>0</v>
      </c>
      <c r="E408" s="2">
        <v>2.7673299999999998</v>
      </c>
      <c r="F408" s="2">
        <f t="shared" si="87"/>
        <v>0.71220000000000006</v>
      </c>
      <c r="G408" s="2">
        <v>3.7291400000000001</v>
      </c>
      <c r="H408" s="2">
        <f t="shared" si="88"/>
        <v>3.79</v>
      </c>
      <c r="I408" s="2">
        <f t="shared" si="89"/>
        <v>3.8483999999999998</v>
      </c>
      <c r="J408" s="2">
        <f t="shared" si="90"/>
        <v>2.6155900000000001</v>
      </c>
      <c r="K408" s="2">
        <v>3.1322299999999998</v>
      </c>
      <c r="L408" s="2">
        <f t="shared" si="91"/>
        <v>2.6155900000000001</v>
      </c>
      <c r="M408" s="63">
        <f t="shared" si="92"/>
        <v>1.0580136795139909</v>
      </c>
      <c r="N408" s="70">
        <f t="shared" si="94"/>
        <v>1.05</v>
      </c>
      <c r="O408" s="64">
        <v>33.71</v>
      </c>
      <c r="P408" s="65">
        <f t="shared" si="84"/>
        <v>33.71</v>
      </c>
      <c r="Q408" s="25"/>
      <c r="R408"/>
      <c r="S408" s="64">
        <v>18.059999999999999</v>
      </c>
      <c r="T408" s="64">
        <v>38.68</v>
      </c>
      <c r="U408" s="63">
        <f t="shared" si="95"/>
        <v>1.1417497231450722</v>
      </c>
      <c r="V408" s="2" t="str">
        <f t="shared" si="96"/>
        <v>N</v>
      </c>
      <c r="W408" s="63">
        <f t="shared" si="85"/>
        <v>-0.12849017580144775</v>
      </c>
      <c r="X408" s="2" t="str">
        <f t="shared" si="97"/>
        <v>Y</v>
      </c>
      <c r="Y408" s="2" t="str">
        <f t="shared" si="93"/>
        <v>N</v>
      </c>
      <c r="Z408" s="65">
        <f t="shared" si="86"/>
        <v>36.75</v>
      </c>
      <c r="AB408" s="59"/>
      <c r="AD408" s="59"/>
    </row>
    <row r="409" spans="1:30" s="58" customFormat="1" x14ac:dyDescent="0.25">
      <c r="A409" s="34" t="s">
        <v>441</v>
      </c>
      <c r="B409" s="36">
        <v>6001291</v>
      </c>
      <c r="C409" s="36">
        <v>146046</v>
      </c>
      <c r="D409" s="36">
        <v>0</v>
      </c>
      <c r="E409" s="2">
        <v>3.9617499999999999</v>
      </c>
      <c r="F409" s="2">
        <f t="shared" si="87"/>
        <v>0.71220000000000006</v>
      </c>
      <c r="G409" s="2">
        <v>4.78383</v>
      </c>
      <c r="H409" s="2">
        <f t="shared" si="88"/>
        <v>3.79</v>
      </c>
      <c r="I409" s="2">
        <f t="shared" si="89"/>
        <v>3.8483999999999998</v>
      </c>
      <c r="J409" s="2">
        <f t="shared" si="90"/>
        <v>3.35534</v>
      </c>
      <c r="K409" s="2">
        <v>3.4710700000000001</v>
      </c>
      <c r="L409" s="2">
        <f t="shared" si="91"/>
        <v>3.35534</v>
      </c>
      <c r="M409" s="63">
        <f t="shared" si="92"/>
        <v>1.1807298217170241</v>
      </c>
      <c r="N409" s="70">
        <f t="shared" si="94"/>
        <v>1.18</v>
      </c>
      <c r="O409" s="64">
        <v>37.630000000000003</v>
      </c>
      <c r="P409" s="65">
        <f t="shared" si="84"/>
        <v>37.630000000000003</v>
      </c>
      <c r="Q409" s="25"/>
      <c r="R409"/>
      <c r="S409" s="64">
        <v>35.89</v>
      </c>
      <c r="T409" s="64">
        <v>35.35</v>
      </c>
      <c r="U409" s="63">
        <f t="shared" si="95"/>
        <v>-1.5045973808860382E-2</v>
      </c>
      <c r="V409" s="2" t="str">
        <f t="shared" si="96"/>
        <v>N</v>
      </c>
      <c r="W409" s="63">
        <f t="shared" si="85"/>
        <v>6.4497878359264529E-2</v>
      </c>
      <c r="X409" s="2" t="str">
        <f t="shared" si="97"/>
        <v>N</v>
      </c>
      <c r="Y409" s="2" t="str">
        <f t="shared" si="93"/>
        <v>N</v>
      </c>
      <c r="Z409" s="65">
        <f t="shared" si="86"/>
        <v>33.589999999999996</v>
      </c>
      <c r="AB409" s="59"/>
      <c r="AD409" s="59"/>
    </row>
    <row r="410" spans="1:30" s="58" customFormat="1" x14ac:dyDescent="0.25">
      <c r="A410" s="39" t="s">
        <v>442</v>
      </c>
      <c r="B410" s="40">
        <v>6011688</v>
      </c>
      <c r="C410" s="40">
        <v>145616</v>
      </c>
      <c r="D410" s="40">
        <v>0</v>
      </c>
      <c r="E410" s="73">
        <v>3.3003399999999998</v>
      </c>
      <c r="F410" s="73">
        <f t="shared" si="87"/>
        <v>0.71220000000000006</v>
      </c>
      <c r="G410" s="73">
        <v>4.1431300000000002</v>
      </c>
      <c r="H410" s="73">
        <f t="shared" si="88"/>
        <v>3.79</v>
      </c>
      <c r="I410" s="73">
        <f t="shared" si="89"/>
        <v>3.8483999999999998</v>
      </c>
      <c r="J410" s="73">
        <f t="shared" si="90"/>
        <v>2.9059599999999999</v>
      </c>
      <c r="K410" s="73">
        <v>3.13592</v>
      </c>
      <c r="L410" s="73">
        <f t="shared" si="91"/>
        <v>2.9059599999999999</v>
      </c>
      <c r="M410" s="66">
        <f t="shared" si="92"/>
        <v>1.135714187394183</v>
      </c>
      <c r="N410" s="74">
        <f t="shared" si="94"/>
        <v>1.1299999999999999</v>
      </c>
      <c r="O410" s="67">
        <v>36.89</v>
      </c>
      <c r="P410" s="68">
        <f t="shared" si="84"/>
        <v>36.89</v>
      </c>
      <c r="Q410" s="25"/>
      <c r="R410"/>
      <c r="S410" s="67">
        <v>26.42</v>
      </c>
      <c r="T410" s="67">
        <v>29.68</v>
      </c>
      <c r="U410" s="66">
        <f t="shared" si="95"/>
        <v>0.12339137017411043</v>
      </c>
      <c r="V410" s="73" t="str">
        <f t="shared" si="96"/>
        <v>N</v>
      </c>
      <c r="W410" s="66">
        <f t="shared" si="85"/>
        <v>0.24292452830188682</v>
      </c>
      <c r="X410" s="73" t="str">
        <f t="shared" si="97"/>
        <v>N</v>
      </c>
      <c r="Y410" s="73" t="str">
        <f t="shared" si="93"/>
        <v>N</v>
      </c>
      <c r="Z410" s="68">
        <f t="shared" si="86"/>
        <v>28.200000000000003</v>
      </c>
      <c r="AB410" s="59"/>
      <c r="AD410" s="59"/>
    </row>
    <row r="411" spans="1:30" s="58" customFormat="1" x14ac:dyDescent="0.25">
      <c r="A411" s="37" t="s">
        <v>443</v>
      </c>
      <c r="B411" s="38">
        <v>6005888</v>
      </c>
      <c r="C411" s="38">
        <v>145480</v>
      </c>
      <c r="D411" s="38">
        <v>23</v>
      </c>
      <c r="E411" s="71">
        <v>3.01308</v>
      </c>
      <c r="F411" s="71">
        <f t="shared" si="87"/>
        <v>0.71220000000000006</v>
      </c>
      <c r="G411" s="71">
        <v>3.80783</v>
      </c>
      <c r="H411" s="71">
        <f t="shared" si="88"/>
        <v>3.79</v>
      </c>
      <c r="I411" s="71">
        <f t="shared" si="89"/>
        <v>3.8483999999999998</v>
      </c>
      <c r="J411" s="71">
        <f t="shared" si="90"/>
        <v>2.6707800000000002</v>
      </c>
      <c r="K411" s="71">
        <v>3.04053</v>
      </c>
      <c r="L411" s="71">
        <f t="shared" si="91"/>
        <v>2.6707800000000002</v>
      </c>
      <c r="M411" s="60">
        <f t="shared" si="92"/>
        <v>1.1281648057870735</v>
      </c>
      <c r="N411" s="72">
        <f t="shared" si="94"/>
        <v>1.1200000000000001</v>
      </c>
      <c r="O411" s="61">
        <v>36.74</v>
      </c>
      <c r="P411" s="62">
        <f t="shared" si="84"/>
        <v>36.74</v>
      </c>
      <c r="Q411" s="25"/>
      <c r="R411"/>
      <c r="S411" s="61">
        <v>25.77</v>
      </c>
      <c r="T411" s="61">
        <v>37.78</v>
      </c>
      <c r="U411" s="60">
        <f t="shared" si="95"/>
        <v>0.46604578967792015</v>
      </c>
      <c r="V411" s="71" t="str">
        <f t="shared" si="96"/>
        <v>N</v>
      </c>
      <c r="W411" s="60">
        <f t="shared" si="85"/>
        <v>-2.7527792482795105E-2</v>
      </c>
      <c r="X411" s="71" t="str">
        <f t="shared" si="97"/>
        <v>N</v>
      </c>
      <c r="Y411" s="71" t="str">
        <f t="shared" si="93"/>
        <v>N</v>
      </c>
      <c r="Z411" s="62">
        <f t="shared" si="86"/>
        <v>35.9</v>
      </c>
      <c r="AB411" s="59"/>
      <c r="AD411" s="59"/>
    </row>
    <row r="412" spans="1:30" s="58" customFormat="1" x14ac:dyDescent="0.25">
      <c r="A412" s="34" t="s">
        <v>444</v>
      </c>
      <c r="B412" s="36">
        <v>6005896</v>
      </c>
      <c r="C412" s="36">
        <v>145885</v>
      </c>
      <c r="D412" s="36">
        <v>0</v>
      </c>
      <c r="E412" s="2">
        <v>3.08507</v>
      </c>
      <c r="F412" s="2">
        <f t="shared" si="87"/>
        <v>0.71220000000000006</v>
      </c>
      <c r="G412" s="2">
        <v>4.9843599999999997</v>
      </c>
      <c r="H412" s="2">
        <f t="shared" si="88"/>
        <v>3.79</v>
      </c>
      <c r="I412" s="2">
        <f t="shared" si="89"/>
        <v>3.8483999999999998</v>
      </c>
      <c r="J412" s="2">
        <f t="shared" si="90"/>
        <v>3.4959899999999999</v>
      </c>
      <c r="K412" s="2">
        <v>3.5648499999999999</v>
      </c>
      <c r="L412" s="2">
        <f t="shared" si="91"/>
        <v>3.4959899999999999</v>
      </c>
      <c r="M412" s="63">
        <f t="shared" si="92"/>
        <v>0.88245961801950235</v>
      </c>
      <c r="N412" s="70">
        <f t="shared" si="94"/>
        <v>0.88</v>
      </c>
      <c r="O412" s="64">
        <v>22.69</v>
      </c>
      <c r="P412" s="65">
        <f t="shared" si="84"/>
        <v>22.69</v>
      </c>
      <c r="Q412" s="25"/>
      <c r="R412"/>
      <c r="S412" s="64">
        <v>16.52</v>
      </c>
      <c r="T412" s="64">
        <v>24.23</v>
      </c>
      <c r="U412" s="63">
        <f t="shared" si="95"/>
        <v>0.4667070217917676</v>
      </c>
      <c r="V412" s="2" t="str">
        <f t="shared" si="96"/>
        <v>N</v>
      </c>
      <c r="W412" s="63">
        <f t="shared" si="85"/>
        <v>-6.3557573256293812E-2</v>
      </c>
      <c r="X412" s="2" t="str">
        <f t="shared" si="97"/>
        <v>Y</v>
      </c>
      <c r="Y412" s="2" t="str">
        <f t="shared" si="93"/>
        <v>N</v>
      </c>
      <c r="Z412" s="65">
        <f t="shared" si="86"/>
        <v>23.020000000000003</v>
      </c>
      <c r="AB412" s="59"/>
      <c r="AD412" s="59"/>
    </row>
    <row r="413" spans="1:30" s="58" customFormat="1" x14ac:dyDescent="0.25">
      <c r="A413" s="34" t="s">
        <v>445</v>
      </c>
      <c r="B413" s="36">
        <v>6005417</v>
      </c>
      <c r="C413" s="36">
        <v>145964</v>
      </c>
      <c r="D413" s="36">
        <v>0</v>
      </c>
      <c r="E413" s="2">
        <v>3.6520199999999998</v>
      </c>
      <c r="F413" s="2">
        <f t="shared" si="87"/>
        <v>0.71220000000000006</v>
      </c>
      <c r="G413" s="2">
        <v>3.8113600000000001</v>
      </c>
      <c r="H413" s="2">
        <f t="shared" si="88"/>
        <v>3.79</v>
      </c>
      <c r="I413" s="2">
        <f t="shared" si="89"/>
        <v>3.8483999999999998</v>
      </c>
      <c r="J413" s="2">
        <f t="shared" si="90"/>
        <v>2.67326</v>
      </c>
      <c r="K413" s="2">
        <v>2.9487800000000002</v>
      </c>
      <c r="L413" s="2">
        <f t="shared" si="91"/>
        <v>2.67326</v>
      </c>
      <c r="M413" s="63">
        <f t="shared" si="92"/>
        <v>1.3661297442074469</v>
      </c>
      <c r="N413" s="70">
        <f t="shared" si="94"/>
        <v>1.36</v>
      </c>
      <c r="O413" s="64">
        <v>38.68</v>
      </c>
      <c r="P413" s="65">
        <f t="shared" si="84"/>
        <v>38.68</v>
      </c>
      <c r="Q413" s="25"/>
      <c r="R413"/>
      <c r="S413" s="64">
        <v>38.68</v>
      </c>
      <c r="T413" s="64">
        <v>38.68</v>
      </c>
      <c r="U413" s="63">
        <f t="shared" si="95"/>
        <v>0</v>
      </c>
      <c r="V413" s="2" t="str">
        <f t="shared" si="96"/>
        <v>N</v>
      </c>
      <c r="W413" s="63">
        <f t="shared" si="85"/>
        <v>0</v>
      </c>
      <c r="X413" s="2" t="str">
        <f t="shared" si="97"/>
        <v>N</v>
      </c>
      <c r="Y413" s="2" t="str">
        <f t="shared" si="93"/>
        <v>N</v>
      </c>
      <c r="Z413" s="65">
        <f t="shared" si="86"/>
        <v>36.75</v>
      </c>
      <c r="AB413" s="59"/>
      <c r="AD413" s="59"/>
    </row>
    <row r="414" spans="1:30" s="58" customFormat="1" x14ac:dyDescent="0.25">
      <c r="A414" s="34" t="s">
        <v>446</v>
      </c>
      <c r="B414" s="36">
        <v>6013120</v>
      </c>
      <c r="C414" s="36">
        <v>145710</v>
      </c>
      <c r="D414" s="36">
        <v>0</v>
      </c>
      <c r="E414" s="2">
        <v>3.5324900000000001</v>
      </c>
      <c r="F414" s="2">
        <f t="shared" si="87"/>
        <v>0.71220000000000006</v>
      </c>
      <c r="G414" s="2">
        <v>4.5907400000000003</v>
      </c>
      <c r="H414" s="2">
        <f t="shared" si="88"/>
        <v>3.79</v>
      </c>
      <c r="I414" s="2">
        <f t="shared" si="89"/>
        <v>3.8483999999999998</v>
      </c>
      <c r="J414" s="2">
        <f t="shared" si="90"/>
        <v>3.21991</v>
      </c>
      <c r="K414" s="2">
        <v>3.41954</v>
      </c>
      <c r="L414" s="2">
        <f t="shared" si="91"/>
        <v>3.21991</v>
      </c>
      <c r="M414" s="63">
        <f t="shared" si="92"/>
        <v>1.0970772475007065</v>
      </c>
      <c r="N414" s="70">
        <f t="shared" si="94"/>
        <v>1.0900000000000001</v>
      </c>
      <c r="O414" s="64">
        <v>35.89</v>
      </c>
      <c r="P414" s="65">
        <f t="shared" si="84"/>
        <v>35.89</v>
      </c>
      <c r="Q414" s="25"/>
      <c r="R414"/>
      <c r="S414" s="64">
        <v>27.07</v>
      </c>
      <c r="T414" s="64">
        <v>28.38</v>
      </c>
      <c r="U414" s="63">
        <f t="shared" si="95"/>
        <v>4.8393055042482404E-2</v>
      </c>
      <c r="V414" s="2" t="str">
        <f t="shared" si="96"/>
        <v>N</v>
      </c>
      <c r="W414" s="63">
        <f t="shared" si="85"/>
        <v>0.2646229739252996</v>
      </c>
      <c r="X414" s="2" t="str">
        <f t="shared" si="97"/>
        <v>N</v>
      </c>
      <c r="Y414" s="2" t="str">
        <f t="shared" si="93"/>
        <v>N</v>
      </c>
      <c r="Z414" s="65">
        <f t="shared" si="86"/>
        <v>26.970000000000002</v>
      </c>
      <c r="AB414" s="59"/>
      <c r="AD414" s="59"/>
    </row>
    <row r="415" spans="1:30" s="58" customFormat="1" x14ac:dyDescent="0.25">
      <c r="A415" s="39" t="s">
        <v>447</v>
      </c>
      <c r="B415" s="40">
        <v>6014518</v>
      </c>
      <c r="C415" s="40">
        <v>145874</v>
      </c>
      <c r="D415" s="40">
        <v>0</v>
      </c>
      <c r="E415" s="73">
        <v>3.0996899999999998</v>
      </c>
      <c r="F415" s="73">
        <f t="shared" si="87"/>
        <v>0.71220000000000006</v>
      </c>
      <c r="G415" s="73">
        <v>4.6155999999999997</v>
      </c>
      <c r="H415" s="73">
        <f t="shared" si="88"/>
        <v>3.79</v>
      </c>
      <c r="I415" s="73">
        <f t="shared" si="89"/>
        <v>3.8483999999999998</v>
      </c>
      <c r="J415" s="73">
        <f t="shared" si="90"/>
        <v>3.2373500000000002</v>
      </c>
      <c r="K415" s="73">
        <v>3.4165199999999998</v>
      </c>
      <c r="L415" s="73">
        <f t="shared" si="91"/>
        <v>3.2373500000000002</v>
      </c>
      <c r="M415" s="66">
        <f t="shared" si="92"/>
        <v>0.95747756652817884</v>
      </c>
      <c r="N415" s="74">
        <f t="shared" si="94"/>
        <v>0.95</v>
      </c>
      <c r="O415" s="67">
        <v>27.72</v>
      </c>
      <c r="P415" s="68">
        <f t="shared" si="84"/>
        <v>27.72</v>
      </c>
      <c r="Q415" s="25"/>
      <c r="R415"/>
      <c r="S415" s="67">
        <v>20.37</v>
      </c>
      <c r="T415" s="67">
        <v>19.360000000000003</v>
      </c>
      <c r="U415" s="66">
        <f t="shared" si="95"/>
        <v>-4.9582719685812369E-2</v>
      </c>
      <c r="V415" s="73" t="str">
        <f t="shared" si="96"/>
        <v>N</v>
      </c>
      <c r="W415" s="66">
        <f t="shared" si="85"/>
        <v>0.43181818181818155</v>
      </c>
      <c r="X415" s="73" t="str">
        <f t="shared" si="97"/>
        <v>N</v>
      </c>
      <c r="Y415" s="73" t="str">
        <f t="shared" si="93"/>
        <v>N</v>
      </c>
      <c r="Z415" s="68">
        <f t="shared" si="86"/>
        <v>18.400000000000002</v>
      </c>
      <c r="AB415" s="59"/>
      <c r="AD415" s="59"/>
    </row>
    <row r="416" spans="1:30" s="58" customFormat="1" x14ac:dyDescent="0.25">
      <c r="A416" s="37" t="s">
        <v>448</v>
      </c>
      <c r="B416" s="38">
        <v>6016281</v>
      </c>
      <c r="C416" s="38">
        <v>146093</v>
      </c>
      <c r="D416" s="38">
        <v>0</v>
      </c>
      <c r="E416" s="71">
        <v>3.8136899999999998</v>
      </c>
      <c r="F416" s="71">
        <f t="shared" si="87"/>
        <v>0.71220000000000006</v>
      </c>
      <c r="G416" s="71">
        <v>5.2197699999999996</v>
      </c>
      <c r="H416" s="71">
        <f t="shared" si="88"/>
        <v>3.79</v>
      </c>
      <c r="I416" s="71">
        <f t="shared" si="89"/>
        <v>3.8483999999999998</v>
      </c>
      <c r="J416" s="71">
        <f t="shared" si="90"/>
        <v>3.6611099999999999</v>
      </c>
      <c r="K416" s="71">
        <v>3.7445599999999999</v>
      </c>
      <c r="L416" s="71">
        <f t="shared" si="91"/>
        <v>3.6611099999999999</v>
      </c>
      <c r="M416" s="60">
        <f t="shared" si="92"/>
        <v>1.0416758851823626</v>
      </c>
      <c r="N416" s="72">
        <f t="shared" si="94"/>
        <v>1.04</v>
      </c>
      <c r="O416" s="61">
        <v>33.159999999999997</v>
      </c>
      <c r="P416" s="62">
        <f t="shared" si="84"/>
        <v>33.159999999999997</v>
      </c>
      <c r="Q416" s="25"/>
      <c r="R416"/>
      <c r="S416" s="61">
        <v>27.72</v>
      </c>
      <c r="T416" s="61">
        <v>30.33</v>
      </c>
      <c r="U416" s="60">
        <f t="shared" si="95"/>
        <v>9.4155844155844146E-2</v>
      </c>
      <c r="V416" s="71" t="str">
        <f t="shared" si="96"/>
        <v>N</v>
      </c>
      <c r="W416" s="60">
        <f t="shared" si="85"/>
        <v>9.3306956808440436E-2</v>
      </c>
      <c r="X416" s="71" t="str">
        <f t="shared" si="97"/>
        <v>N</v>
      </c>
      <c r="Y416" s="71" t="str">
        <f t="shared" si="93"/>
        <v>N</v>
      </c>
      <c r="Z416" s="62">
        <f t="shared" si="86"/>
        <v>28.82</v>
      </c>
      <c r="AB416" s="59"/>
      <c r="AD416" s="59"/>
    </row>
    <row r="417" spans="1:30" s="58" customFormat="1" x14ac:dyDescent="0.25">
      <c r="A417" s="34" t="s">
        <v>449</v>
      </c>
      <c r="B417" s="36">
        <v>6005987</v>
      </c>
      <c r="C417" s="36">
        <v>146119</v>
      </c>
      <c r="D417" s="36">
        <v>0</v>
      </c>
      <c r="E417" s="2">
        <v>3.0400299999999998</v>
      </c>
      <c r="F417" s="2">
        <f t="shared" si="87"/>
        <v>0.71220000000000006</v>
      </c>
      <c r="G417" s="2">
        <v>4.2802699999999998</v>
      </c>
      <c r="H417" s="2">
        <f t="shared" si="88"/>
        <v>3.79</v>
      </c>
      <c r="I417" s="2">
        <f t="shared" si="89"/>
        <v>3.8483999999999998</v>
      </c>
      <c r="J417" s="2">
        <f t="shared" si="90"/>
        <v>3.0021499999999999</v>
      </c>
      <c r="K417" s="2">
        <v>3.3816199999999998</v>
      </c>
      <c r="L417" s="2">
        <f t="shared" si="91"/>
        <v>3.0021499999999999</v>
      </c>
      <c r="M417" s="63">
        <f t="shared" si="92"/>
        <v>1.0126176240361073</v>
      </c>
      <c r="N417" s="70">
        <f t="shared" si="94"/>
        <v>1.01</v>
      </c>
      <c r="O417" s="64">
        <v>31.53</v>
      </c>
      <c r="P417" s="65">
        <f t="shared" si="84"/>
        <v>31.53</v>
      </c>
      <c r="Q417" s="25"/>
      <c r="R417"/>
      <c r="S417" s="64">
        <v>18.829999999999998</v>
      </c>
      <c r="T417" s="64">
        <v>32.07</v>
      </c>
      <c r="U417" s="63">
        <f t="shared" si="95"/>
        <v>0.70313329792883716</v>
      </c>
      <c r="V417" s="2" t="str">
        <f t="shared" si="96"/>
        <v>N</v>
      </c>
      <c r="W417" s="63">
        <f t="shared" si="85"/>
        <v>-1.6838166510757691E-2</v>
      </c>
      <c r="X417" s="2" t="str">
        <f t="shared" si="97"/>
        <v>N</v>
      </c>
      <c r="Y417" s="2" t="str">
        <f t="shared" si="93"/>
        <v>N</v>
      </c>
      <c r="Z417" s="65">
        <f t="shared" si="86"/>
        <v>30.470000000000002</v>
      </c>
      <c r="AB417" s="59"/>
      <c r="AD417" s="59"/>
    </row>
    <row r="418" spans="1:30" s="58" customFormat="1" x14ac:dyDescent="0.25">
      <c r="A418" s="34" t="s">
        <v>450</v>
      </c>
      <c r="B418" s="36">
        <v>6006019</v>
      </c>
      <c r="C418" s="36">
        <v>145495</v>
      </c>
      <c r="D418" s="36">
        <v>0</v>
      </c>
      <c r="E418" s="2">
        <v>4.3397399999999999</v>
      </c>
      <c r="F418" s="2">
        <f t="shared" si="87"/>
        <v>0.71220000000000006</v>
      </c>
      <c r="G418" s="2">
        <v>3.7580399999999998</v>
      </c>
      <c r="H418" s="2">
        <f t="shared" si="88"/>
        <v>3.79</v>
      </c>
      <c r="I418" s="2">
        <f t="shared" si="89"/>
        <v>3.8483999999999998</v>
      </c>
      <c r="J418" s="2">
        <f t="shared" si="90"/>
        <v>2.6358600000000001</v>
      </c>
      <c r="K418" s="2">
        <v>3.1013299999999999</v>
      </c>
      <c r="L418" s="2">
        <f t="shared" si="91"/>
        <v>2.6358600000000001</v>
      </c>
      <c r="M418" s="63">
        <f t="shared" si="92"/>
        <v>1.6464227993899523</v>
      </c>
      <c r="N418" s="70">
        <f t="shared" si="94"/>
        <v>1.64</v>
      </c>
      <c r="O418" s="64">
        <v>38.68</v>
      </c>
      <c r="P418" s="65">
        <f t="shared" si="84"/>
        <v>38.68</v>
      </c>
      <c r="Q418" s="25"/>
      <c r="R418"/>
      <c r="S418" s="64">
        <v>38.229999999999997</v>
      </c>
      <c r="T418" s="64">
        <v>38.68</v>
      </c>
      <c r="U418" s="63">
        <f t="shared" si="95"/>
        <v>1.1770860580695864E-2</v>
      </c>
      <c r="V418" s="2" t="str">
        <f t="shared" si="96"/>
        <v>N</v>
      </c>
      <c r="W418" s="63">
        <f t="shared" si="85"/>
        <v>0</v>
      </c>
      <c r="X418" s="2" t="str">
        <f t="shared" si="97"/>
        <v>N</v>
      </c>
      <c r="Y418" s="2" t="str">
        <f t="shared" si="93"/>
        <v>N</v>
      </c>
      <c r="Z418" s="65">
        <f t="shared" si="86"/>
        <v>36.75</v>
      </c>
      <c r="AB418" s="59"/>
      <c r="AD418" s="59"/>
    </row>
    <row r="419" spans="1:30" s="58" customFormat="1" x14ac:dyDescent="0.25">
      <c r="A419" s="34" t="s">
        <v>451</v>
      </c>
      <c r="B419" s="36">
        <v>6006035</v>
      </c>
      <c r="C419" s="36">
        <v>145102</v>
      </c>
      <c r="D419" s="36">
        <v>0</v>
      </c>
      <c r="E419" s="2">
        <v>5.72288</v>
      </c>
      <c r="F419" s="2">
        <f t="shared" si="87"/>
        <v>0.71220000000000006</v>
      </c>
      <c r="G419" s="2">
        <v>4.6900700000000004</v>
      </c>
      <c r="H419" s="2">
        <f t="shared" si="88"/>
        <v>3.79</v>
      </c>
      <c r="I419" s="2">
        <f t="shared" si="89"/>
        <v>3.8483999999999998</v>
      </c>
      <c r="J419" s="2">
        <f t="shared" si="90"/>
        <v>3.2895799999999999</v>
      </c>
      <c r="K419" s="2">
        <v>3.4948199999999998</v>
      </c>
      <c r="L419" s="2">
        <f t="shared" si="91"/>
        <v>3.2895799999999999</v>
      </c>
      <c r="M419" s="63">
        <f t="shared" si="92"/>
        <v>1.7396992929188528</v>
      </c>
      <c r="N419" s="70">
        <f t="shared" si="94"/>
        <v>1.73</v>
      </c>
      <c r="O419" s="64">
        <v>38.68</v>
      </c>
      <c r="P419" s="65">
        <f t="shared" si="84"/>
        <v>38.68</v>
      </c>
      <c r="Q419" s="25"/>
      <c r="R419"/>
      <c r="S419" s="64">
        <v>38.68</v>
      </c>
      <c r="T419" s="64">
        <v>38.68</v>
      </c>
      <c r="U419" s="63">
        <f t="shared" si="95"/>
        <v>0</v>
      </c>
      <c r="V419" s="2" t="str">
        <f t="shared" si="96"/>
        <v>N</v>
      </c>
      <c r="W419" s="63">
        <f t="shared" si="85"/>
        <v>0</v>
      </c>
      <c r="X419" s="2" t="str">
        <f t="shared" si="97"/>
        <v>N</v>
      </c>
      <c r="Y419" s="2" t="str">
        <f t="shared" si="93"/>
        <v>N</v>
      </c>
      <c r="Z419" s="65">
        <f t="shared" si="86"/>
        <v>36.75</v>
      </c>
      <c r="AB419" s="59"/>
      <c r="AD419" s="59"/>
    </row>
    <row r="420" spans="1:30" s="58" customFormat="1" x14ac:dyDescent="0.25">
      <c r="A420" s="39" t="s">
        <v>452</v>
      </c>
      <c r="B420" s="40">
        <v>6006076</v>
      </c>
      <c r="C420" s="40">
        <v>146138</v>
      </c>
      <c r="D420" s="40">
        <v>0</v>
      </c>
      <c r="E420" s="73">
        <v>3.30382</v>
      </c>
      <c r="F420" s="73">
        <f t="shared" si="87"/>
        <v>0.71220000000000006</v>
      </c>
      <c r="G420" s="73">
        <v>4.5209900000000003</v>
      </c>
      <c r="H420" s="73">
        <f t="shared" si="88"/>
        <v>3.79</v>
      </c>
      <c r="I420" s="73">
        <f t="shared" si="89"/>
        <v>3.8483999999999998</v>
      </c>
      <c r="J420" s="73">
        <f t="shared" si="90"/>
        <v>3.1709900000000002</v>
      </c>
      <c r="K420" s="73">
        <v>3.1281099999999999</v>
      </c>
      <c r="L420" s="73">
        <f t="shared" si="91"/>
        <v>3.1538400000000002</v>
      </c>
      <c r="M420" s="66">
        <f t="shared" si="92"/>
        <v>1.0475547269360526</v>
      </c>
      <c r="N420" s="74">
        <f t="shared" si="94"/>
        <v>1.04</v>
      </c>
      <c r="O420" s="67">
        <v>33.159999999999997</v>
      </c>
      <c r="P420" s="68">
        <f t="shared" si="84"/>
        <v>33.159999999999997</v>
      </c>
      <c r="Q420" s="25"/>
      <c r="R420"/>
      <c r="S420" s="67">
        <v>0</v>
      </c>
      <c r="T420" s="67">
        <v>33.71</v>
      </c>
      <c r="U420" s="66">
        <f t="shared" si="95"/>
        <v>0</v>
      </c>
      <c r="V420" s="73" t="str">
        <f t="shared" si="96"/>
        <v>N</v>
      </c>
      <c r="W420" s="66">
        <f t="shared" si="85"/>
        <v>-1.6315633343221721E-2</v>
      </c>
      <c r="X420" s="73" t="str">
        <f t="shared" si="97"/>
        <v>N</v>
      </c>
      <c r="Y420" s="73" t="str">
        <f t="shared" si="93"/>
        <v>N</v>
      </c>
      <c r="Z420" s="68">
        <f t="shared" si="86"/>
        <v>32.03</v>
      </c>
      <c r="AB420" s="59"/>
      <c r="AD420" s="59"/>
    </row>
    <row r="421" spans="1:30" s="58" customFormat="1" x14ac:dyDescent="0.25">
      <c r="A421" s="37" t="s">
        <v>453</v>
      </c>
      <c r="B421" s="38">
        <v>6016737</v>
      </c>
      <c r="C421" s="38">
        <v>146174</v>
      </c>
      <c r="D421" s="38">
        <v>0</v>
      </c>
      <c r="E421" s="71">
        <v>4.6915300000000002</v>
      </c>
      <c r="F421" s="71">
        <f t="shared" si="87"/>
        <v>0.71220000000000006</v>
      </c>
      <c r="G421" s="71">
        <v>3.7299500000000001</v>
      </c>
      <c r="H421" s="71">
        <f t="shared" si="88"/>
        <v>3.79</v>
      </c>
      <c r="I421" s="71">
        <f t="shared" si="89"/>
        <v>3.8483999999999998</v>
      </c>
      <c r="J421" s="71">
        <f t="shared" si="90"/>
        <v>2.6161599999999998</v>
      </c>
      <c r="K421" s="71">
        <v>3.3883299999999998</v>
      </c>
      <c r="L421" s="71">
        <f t="shared" si="91"/>
        <v>2.6161599999999998</v>
      </c>
      <c r="M421" s="60">
        <f t="shared" si="92"/>
        <v>1.7932886367806253</v>
      </c>
      <c r="N421" s="72">
        <f t="shared" si="94"/>
        <v>1.79</v>
      </c>
      <c r="O421" s="61">
        <v>38.68</v>
      </c>
      <c r="P421" s="62">
        <f t="shared" si="84"/>
        <v>38.68</v>
      </c>
      <c r="Q421" s="25"/>
      <c r="R421"/>
      <c r="S421" s="61">
        <v>38.68</v>
      </c>
      <c r="T421" s="61">
        <v>38.68</v>
      </c>
      <c r="U421" s="60">
        <f t="shared" si="95"/>
        <v>0</v>
      </c>
      <c r="V421" s="71" t="str">
        <f t="shared" si="96"/>
        <v>N</v>
      </c>
      <c r="W421" s="60">
        <f t="shared" si="85"/>
        <v>0</v>
      </c>
      <c r="X421" s="71" t="str">
        <f t="shared" si="97"/>
        <v>N</v>
      </c>
      <c r="Y421" s="71" t="str">
        <f t="shared" si="93"/>
        <v>N</v>
      </c>
      <c r="Z421" s="62">
        <f t="shared" si="86"/>
        <v>36.75</v>
      </c>
      <c r="AB421" s="59"/>
      <c r="AD421" s="59"/>
    </row>
    <row r="422" spans="1:30" s="58" customFormat="1" x14ac:dyDescent="0.25">
      <c r="A422" s="34" t="s">
        <v>454</v>
      </c>
      <c r="B422" s="36">
        <v>6015697</v>
      </c>
      <c r="C422" s="36">
        <v>146014</v>
      </c>
      <c r="D422" s="36">
        <v>0</v>
      </c>
      <c r="E422" s="2">
        <v>6.2046599999999996</v>
      </c>
      <c r="F422" s="2">
        <f t="shared" si="87"/>
        <v>0.71220000000000006</v>
      </c>
      <c r="G422" s="2">
        <v>3.3225799999999999</v>
      </c>
      <c r="H422" s="2">
        <f t="shared" si="88"/>
        <v>3.79</v>
      </c>
      <c r="I422" s="2">
        <f t="shared" si="89"/>
        <v>3.8483999999999998</v>
      </c>
      <c r="J422" s="2">
        <f t="shared" si="90"/>
        <v>2.3304299999999998</v>
      </c>
      <c r="K422" s="2">
        <v>3.07836</v>
      </c>
      <c r="L422" s="2">
        <f t="shared" si="91"/>
        <v>2.3304299999999998</v>
      </c>
      <c r="M422" s="63">
        <f t="shared" si="92"/>
        <v>2.6624528520487636</v>
      </c>
      <c r="N422" s="70">
        <f t="shared" si="94"/>
        <v>2.66</v>
      </c>
      <c r="O422" s="64">
        <v>38.68</v>
      </c>
      <c r="P422" s="65">
        <f t="shared" si="84"/>
        <v>38.68</v>
      </c>
      <c r="Q422" s="25"/>
      <c r="R422"/>
      <c r="S422" s="64">
        <v>38.68</v>
      </c>
      <c r="T422" s="64">
        <v>38.68</v>
      </c>
      <c r="U422" s="63">
        <f t="shared" si="95"/>
        <v>0</v>
      </c>
      <c r="V422" s="2" t="str">
        <f t="shared" si="96"/>
        <v>N</v>
      </c>
      <c r="W422" s="63">
        <f t="shared" si="85"/>
        <v>0</v>
      </c>
      <c r="X422" s="2" t="str">
        <f t="shared" si="97"/>
        <v>N</v>
      </c>
      <c r="Y422" s="2" t="str">
        <f t="shared" si="93"/>
        <v>N</v>
      </c>
      <c r="Z422" s="65">
        <f t="shared" si="86"/>
        <v>36.75</v>
      </c>
      <c r="AB422" s="59"/>
      <c r="AD422" s="59"/>
    </row>
    <row r="423" spans="1:30" s="58" customFormat="1" x14ac:dyDescent="0.25">
      <c r="A423" s="34" t="s">
        <v>455</v>
      </c>
      <c r="B423" s="36">
        <v>6010391</v>
      </c>
      <c r="C423" s="36">
        <v>145620</v>
      </c>
      <c r="D423" s="36">
        <v>0</v>
      </c>
      <c r="E423" s="2">
        <v>4.3006399999999996</v>
      </c>
      <c r="F423" s="2">
        <f t="shared" si="87"/>
        <v>0.71220000000000006</v>
      </c>
      <c r="G423" s="2">
        <v>3.6658499999999998</v>
      </c>
      <c r="H423" s="2">
        <f t="shared" si="88"/>
        <v>3.79</v>
      </c>
      <c r="I423" s="2">
        <f t="shared" si="89"/>
        <v>3.8483999999999998</v>
      </c>
      <c r="J423" s="2">
        <f t="shared" si="90"/>
        <v>2.5712000000000002</v>
      </c>
      <c r="K423" s="2">
        <v>2.96319</v>
      </c>
      <c r="L423" s="2">
        <f t="shared" si="91"/>
        <v>2.5712000000000002</v>
      </c>
      <c r="M423" s="63">
        <f t="shared" si="92"/>
        <v>1.6726197884256375</v>
      </c>
      <c r="N423" s="70">
        <f t="shared" si="94"/>
        <v>1.67</v>
      </c>
      <c r="O423" s="64">
        <v>38.68</v>
      </c>
      <c r="P423" s="65">
        <f t="shared" si="84"/>
        <v>38.68</v>
      </c>
      <c r="Q423" s="25"/>
      <c r="R423"/>
      <c r="S423" s="64">
        <v>38.68</v>
      </c>
      <c r="T423" s="64">
        <v>38.68</v>
      </c>
      <c r="U423" s="63">
        <f t="shared" si="95"/>
        <v>0</v>
      </c>
      <c r="V423" s="2" t="str">
        <f t="shared" si="96"/>
        <v>N</v>
      </c>
      <c r="W423" s="63">
        <f t="shared" si="85"/>
        <v>0</v>
      </c>
      <c r="X423" s="2" t="str">
        <f t="shared" si="97"/>
        <v>N</v>
      </c>
      <c r="Y423" s="2" t="str">
        <f t="shared" si="93"/>
        <v>N</v>
      </c>
      <c r="Z423" s="65">
        <f t="shared" si="86"/>
        <v>36.75</v>
      </c>
      <c r="AB423" s="59"/>
      <c r="AD423" s="59"/>
    </row>
    <row r="424" spans="1:30" s="58" customFormat="1" x14ac:dyDescent="0.25">
      <c r="A424" s="34" t="s">
        <v>456</v>
      </c>
      <c r="B424" s="36">
        <v>6015812</v>
      </c>
      <c r="C424" s="36">
        <v>146142</v>
      </c>
      <c r="D424" s="36">
        <v>0</v>
      </c>
      <c r="E424" s="2">
        <v>4.7887199999999996</v>
      </c>
      <c r="F424" s="2">
        <f t="shared" si="87"/>
        <v>0.71220000000000006</v>
      </c>
      <c r="G424" s="2">
        <v>3.4620799999999998</v>
      </c>
      <c r="H424" s="2">
        <f t="shared" si="88"/>
        <v>3.79</v>
      </c>
      <c r="I424" s="2">
        <f t="shared" si="89"/>
        <v>3.8483999999999998</v>
      </c>
      <c r="J424" s="2">
        <f t="shared" si="90"/>
        <v>2.42828</v>
      </c>
      <c r="K424" s="2">
        <v>3.2534000000000001</v>
      </c>
      <c r="L424" s="2">
        <f t="shared" si="91"/>
        <v>2.42828</v>
      </c>
      <c r="M424" s="63">
        <f t="shared" si="92"/>
        <v>1.9720625298565237</v>
      </c>
      <c r="N424" s="70">
        <f t="shared" si="94"/>
        <v>1.97</v>
      </c>
      <c r="O424" s="64">
        <v>38.68</v>
      </c>
      <c r="P424" s="65">
        <f t="shared" si="84"/>
        <v>38.68</v>
      </c>
      <c r="Q424" s="25"/>
      <c r="R424"/>
      <c r="S424" s="64">
        <v>38.68</v>
      </c>
      <c r="T424" s="64">
        <v>38.68</v>
      </c>
      <c r="U424" s="63">
        <f t="shared" si="95"/>
        <v>0</v>
      </c>
      <c r="V424" s="2" t="str">
        <f t="shared" si="96"/>
        <v>N</v>
      </c>
      <c r="W424" s="63">
        <f t="shared" si="85"/>
        <v>0</v>
      </c>
      <c r="X424" s="2" t="str">
        <f t="shared" si="97"/>
        <v>N</v>
      </c>
      <c r="Y424" s="2" t="str">
        <f t="shared" si="93"/>
        <v>N</v>
      </c>
      <c r="Z424" s="65">
        <f t="shared" si="86"/>
        <v>36.75</v>
      </c>
      <c r="AB424" s="59"/>
      <c r="AD424" s="59"/>
    </row>
    <row r="425" spans="1:30" s="58" customFormat="1" x14ac:dyDescent="0.25">
      <c r="A425" s="39" t="s">
        <v>457</v>
      </c>
      <c r="B425" s="40">
        <v>6006118</v>
      </c>
      <c r="C425" s="40">
        <v>145813</v>
      </c>
      <c r="D425" s="40">
        <v>0</v>
      </c>
      <c r="E425" s="73">
        <v>3.04196</v>
      </c>
      <c r="F425" s="73">
        <f t="shared" si="87"/>
        <v>0.71220000000000006</v>
      </c>
      <c r="G425" s="73">
        <v>3.7153399999999999</v>
      </c>
      <c r="H425" s="73">
        <f t="shared" si="88"/>
        <v>3.79</v>
      </c>
      <c r="I425" s="73">
        <f t="shared" si="89"/>
        <v>3.8483999999999998</v>
      </c>
      <c r="J425" s="73">
        <f t="shared" si="90"/>
        <v>2.6059100000000002</v>
      </c>
      <c r="K425" s="73">
        <v>2.9797400000000001</v>
      </c>
      <c r="L425" s="73">
        <f t="shared" si="91"/>
        <v>2.6059100000000002</v>
      </c>
      <c r="M425" s="66">
        <f t="shared" si="92"/>
        <v>1.1673311818136467</v>
      </c>
      <c r="N425" s="74">
        <f t="shared" si="94"/>
        <v>1.1599999999999999</v>
      </c>
      <c r="O425" s="67">
        <v>37.340000000000003</v>
      </c>
      <c r="P425" s="68">
        <f t="shared" si="84"/>
        <v>37.340000000000003</v>
      </c>
      <c r="Q425" s="25"/>
      <c r="R425"/>
      <c r="S425" s="67">
        <v>27.72</v>
      </c>
      <c r="T425" s="67">
        <v>35.89</v>
      </c>
      <c r="U425" s="66">
        <f t="shared" si="95"/>
        <v>0.29473304473304479</v>
      </c>
      <c r="V425" s="73" t="str">
        <f t="shared" si="96"/>
        <v>N</v>
      </c>
      <c r="W425" s="66">
        <f t="shared" si="85"/>
        <v>4.0401225968236358E-2</v>
      </c>
      <c r="X425" s="73" t="str">
        <f t="shared" si="97"/>
        <v>N</v>
      </c>
      <c r="Y425" s="73" t="str">
        <f t="shared" si="93"/>
        <v>N</v>
      </c>
      <c r="Z425" s="68">
        <f t="shared" si="86"/>
        <v>34.1</v>
      </c>
      <c r="AB425" s="59"/>
      <c r="AD425" s="59"/>
    </row>
    <row r="426" spans="1:30" s="58" customFormat="1" x14ac:dyDescent="0.25">
      <c r="A426" s="37" t="s">
        <v>458</v>
      </c>
      <c r="B426" s="38">
        <v>6002208</v>
      </c>
      <c r="C426" s="38">
        <v>145409</v>
      </c>
      <c r="D426" s="38">
        <v>0</v>
      </c>
      <c r="E426" s="71">
        <v>4.1713300000000002</v>
      </c>
      <c r="F426" s="71">
        <f t="shared" si="87"/>
        <v>0.71220000000000006</v>
      </c>
      <c r="G426" s="71">
        <v>3.7264499999999998</v>
      </c>
      <c r="H426" s="71">
        <f t="shared" si="88"/>
        <v>3.79</v>
      </c>
      <c r="I426" s="71">
        <f t="shared" si="89"/>
        <v>3.8483999999999998</v>
      </c>
      <c r="J426" s="71">
        <f t="shared" si="90"/>
        <v>2.6137000000000001</v>
      </c>
      <c r="K426" s="71">
        <v>3.1255099999999998</v>
      </c>
      <c r="L426" s="71">
        <f t="shared" si="91"/>
        <v>2.6137000000000001</v>
      </c>
      <c r="M426" s="60">
        <f t="shared" si="92"/>
        <v>1.5959482725637983</v>
      </c>
      <c r="N426" s="72">
        <f t="shared" si="94"/>
        <v>1.59</v>
      </c>
      <c r="O426" s="61">
        <v>38.68</v>
      </c>
      <c r="P426" s="62">
        <f t="shared" si="84"/>
        <v>38.68</v>
      </c>
      <c r="Q426" s="25"/>
      <c r="R426"/>
      <c r="S426" s="61">
        <v>38.68</v>
      </c>
      <c r="T426" s="61">
        <v>38.68</v>
      </c>
      <c r="U426" s="60">
        <f t="shared" si="95"/>
        <v>0</v>
      </c>
      <c r="V426" s="71" t="str">
        <f t="shared" si="96"/>
        <v>N</v>
      </c>
      <c r="W426" s="60">
        <f t="shared" si="85"/>
        <v>0</v>
      </c>
      <c r="X426" s="71" t="str">
        <f t="shared" si="97"/>
        <v>N</v>
      </c>
      <c r="Y426" s="71" t="str">
        <f t="shared" si="93"/>
        <v>N</v>
      </c>
      <c r="Z426" s="62">
        <f t="shared" si="86"/>
        <v>36.75</v>
      </c>
      <c r="AB426" s="59"/>
      <c r="AD426" s="59"/>
    </row>
    <row r="427" spans="1:30" s="58" customFormat="1" x14ac:dyDescent="0.25">
      <c r="A427" s="34" t="s">
        <v>459</v>
      </c>
      <c r="B427" s="36">
        <v>6003826</v>
      </c>
      <c r="C427" s="36">
        <v>145778</v>
      </c>
      <c r="D427" s="36">
        <v>0</v>
      </c>
      <c r="E427" s="2">
        <v>1.3717999999999999</v>
      </c>
      <c r="F427" s="2">
        <f t="shared" si="87"/>
        <v>0.71220000000000006</v>
      </c>
      <c r="G427" s="2">
        <v>4.5398699999999996</v>
      </c>
      <c r="H427" s="2">
        <f t="shared" si="88"/>
        <v>3.79</v>
      </c>
      <c r="I427" s="2">
        <f t="shared" si="89"/>
        <v>3.8483999999999998</v>
      </c>
      <c r="J427" s="2">
        <f t="shared" si="90"/>
        <v>3.1842299999999999</v>
      </c>
      <c r="K427" s="2">
        <v>3.3805900000000002</v>
      </c>
      <c r="L427" s="2">
        <f t="shared" si="91"/>
        <v>3.1842299999999999</v>
      </c>
      <c r="M427" s="63">
        <f t="shared" si="92"/>
        <v>0.43081058843111208</v>
      </c>
      <c r="N427" s="70">
        <f t="shared" si="94"/>
        <v>0.43</v>
      </c>
      <c r="O427" s="64">
        <v>0</v>
      </c>
      <c r="P427" s="65">
        <f t="shared" si="84"/>
        <v>0</v>
      </c>
      <c r="Q427" s="25"/>
      <c r="R427"/>
      <c r="S427" s="64">
        <v>0</v>
      </c>
      <c r="T427" s="64">
        <v>0</v>
      </c>
      <c r="U427" s="63">
        <f t="shared" si="95"/>
        <v>0</v>
      </c>
      <c r="V427" s="2" t="str">
        <f t="shared" si="96"/>
        <v>N</v>
      </c>
      <c r="W427" s="63">
        <f t="shared" si="85"/>
        <v>0</v>
      </c>
      <c r="X427" s="2" t="str">
        <f t="shared" si="97"/>
        <v>N</v>
      </c>
      <c r="Y427" s="2" t="str">
        <f t="shared" si="93"/>
        <v>N</v>
      </c>
      <c r="Z427" s="65">
        <f t="shared" si="86"/>
        <v>0</v>
      </c>
      <c r="AB427" s="59"/>
      <c r="AD427" s="59"/>
    </row>
    <row r="428" spans="1:30" s="58" customFormat="1" x14ac:dyDescent="0.25">
      <c r="A428" s="34" t="s">
        <v>460</v>
      </c>
      <c r="B428" s="36">
        <v>6014294</v>
      </c>
      <c r="C428" s="36">
        <v>145843</v>
      </c>
      <c r="D428" s="36">
        <v>0</v>
      </c>
      <c r="E428" s="2">
        <v>3.6833900000000002</v>
      </c>
      <c r="F428" s="2">
        <f t="shared" si="87"/>
        <v>0.71220000000000006</v>
      </c>
      <c r="G428" s="2">
        <v>4.2196999999999996</v>
      </c>
      <c r="H428" s="2">
        <f t="shared" si="88"/>
        <v>3.79</v>
      </c>
      <c r="I428" s="2">
        <f t="shared" si="89"/>
        <v>3.8483999999999998</v>
      </c>
      <c r="J428" s="2">
        <f t="shared" si="90"/>
        <v>2.95966</v>
      </c>
      <c r="K428" s="2">
        <v>3.2053400000000001</v>
      </c>
      <c r="L428" s="2">
        <f t="shared" si="91"/>
        <v>2.95966</v>
      </c>
      <c r="M428" s="63">
        <f t="shared" si="92"/>
        <v>1.2445314664522278</v>
      </c>
      <c r="N428" s="70">
        <f t="shared" si="94"/>
        <v>1.24</v>
      </c>
      <c r="O428" s="64">
        <v>38.53</v>
      </c>
      <c r="P428" s="65">
        <f t="shared" si="84"/>
        <v>38.53</v>
      </c>
      <c r="Q428" s="25"/>
      <c r="R428"/>
      <c r="S428" s="64">
        <v>37.630000000000003</v>
      </c>
      <c r="T428" s="64">
        <v>38.68</v>
      </c>
      <c r="U428" s="63">
        <f t="shared" si="95"/>
        <v>2.7903268668615391E-2</v>
      </c>
      <c r="V428" s="2" t="str">
        <f t="shared" si="96"/>
        <v>N</v>
      </c>
      <c r="W428" s="63">
        <f t="shared" si="85"/>
        <v>-3.8779731127197149E-3</v>
      </c>
      <c r="X428" s="2" t="str">
        <f t="shared" si="97"/>
        <v>N</v>
      </c>
      <c r="Y428" s="2" t="str">
        <f t="shared" si="93"/>
        <v>N</v>
      </c>
      <c r="Z428" s="65">
        <f t="shared" si="86"/>
        <v>36.75</v>
      </c>
      <c r="AB428" s="59"/>
      <c r="AD428" s="59"/>
    </row>
    <row r="429" spans="1:30" s="58" customFormat="1" x14ac:dyDescent="0.25">
      <c r="A429" s="34" t="s">
        <v>461</v>
      </c>
      <c r="B429" s="36">
        <v>6006258</v>
      </c>
      <c r="C429" s="36">
        <v>145713</v>
      </c>
      <c r="D429" s="36">
        <v>0</v>
      </c>
      <c r="E429" s="2">
        <v>2.87337</v>
      </c>
      <c r="F429" s="2">
        <f t="shared" si="87"/>
        <v>0.71220000000000006</v>
      </c>
      <c r="G429" s="2">
        <v>4.9848499999999998</v>
      </c>
      <c r="H429" s="2">
        <f t="shared" si="88"/>
        <v>3.79</v>
      </c>
      <c r="I429" s="2">
        <f t="shared" si="89"/>
        <v>3.8483999999999998</v>
      </c>
      <c r="J429" s="2">
        <f t="shared" si="90"/>
        <v>3.49634</v>
      </c>
      <c r="K429" s="2">
        <v>3.6778400000000002</v>
      </c>
      <c r="L429" s="2">
        <f t="shared" si="91"/>
        <v>3.49634</v>
      </c>
      <c r="M429" s="63">
        <f t="shared" si="92"/>
        <v>0.82182224840833562</v>
      </c>
      <c r="N429" s="70">
        <f t="shared" si="94"/>
        <v>0.82</v>
      </c>
      <c r="O429" s="64">
        <v>18.059999999999999</v>
      </c>
      <c r="P429" s="65">
        <f t="shared" si="84"/>
        <v>18.059999999999999</v>
      </c>
      <c r="Q429" s="25"/>
      <c r="R429"/>
      <c r="S429" s="64">
        <v>16.52</v>
      </c>
      <c r="T429" s="64">
        <v>22.69</v>
      </c>
      <c r="U429" s="63">
        <f t="shared" si="95"/>
        <v>0.37348668280871683</v>
      </c>
      <c r="V429" s="2" t="str">
        <f t="shared" si="96"/>
        <v>N</v>
      </c>
      <c r="W429" s="63">
        <f t="shared" si="85"/>
        <v>-0.20405464962538572</v>
      </c>
      <c r="X429" s="2" t="str">
        <f t="shared" si="97"/>
        <v>Y</v>
      </c>
      <c r="Y429" s="2" t="str">
        <f t="shared" si="93"/>
        <v>N</v>
      </c>
      <c r="Z429" s="65">
        <f t="shared" si="86"/>
        <v>21.560000000000002</v>
      </c>
      <c r="AB429" s="59"/>
      <c r="AD429" s="59"/>
    </row>
    <row r="430" spans="1:30" s="58" customFormat="1" x14ac:dyDescent="0.25">
      <c r="A430" s="39" t="s">
        <v>462</v>
      </c>
      <c r="B430" s="40">
        <v>6006266</v>
      </c>
      <c r="C430" s="40">
        <v>146057</v>
      </c>
      <c r="D430" s="40">
        <v>0</v>
      </c>
      <c r="E430" s="73">
        <v>2.65754</v>
      </c>
      <c r="F430" s="73">
        <f t="shared" si="87"/>
        <v>0.71220000000000006</v>
      </c>
      <c r="G430" s="73">
        <v>3.3156500000000002</v>
      </c>
      <c r="H430" s="73">
        <f t="shared" si="88"/>
        <v>3.79</v>
      </c>
      <c r="I430" s="73">
        <f t="shared" si="89"/>
        <v>3.8483999999999998</v>
      </c>
      <c r="J430" s="73">
        <f t="shared" si="90"/>
        <v>2.3255699999999999</v>
      </c>
      <c r="K430" s="73">
        <v>2.9380000000000002</v>
      </c>
      <c r="L430" s="73">
        <f t="shared" si="91"/>
        <v>2.3255699999999999</v>
      </c>
      <c r="M430" s="66">
        <f t="shared" si="92"/>
        <v>1.1427477994642175</v>
      </c>
      <c r="N430" s="74">
        <f t="shared" si="94"/>
        <v>1.1399999999999999</v>
      </c>
      <c r="O430" s="67">
        <v>37.04</v>
      </c>
      <c r="P430" s="68">
        <f t="shared" si="84"/>
        <v>37.04</v>
      </c>
      <c r="Q430" s="25"/>
      <c r="R430"/>
      <c r="S430" s="67">
        <v>37.93</v>
      </c>
      <c r="T430" s="67">
        <v>38.68</v>
      </c>
      <c r="U430" s="66">
        <f t="shared" si="95"/>
        <v>1.9773266543633008E-2</v>
      </c>
      <c r="V430" s="73" t="str">
        <f t="shared" si="96"/>
        <v>N</v>
      </c>
      <c r="W430" s="66">
        <f t="shared" si="85"/>
        <v>-4.2399172699069301E-2</v>
      </c>
      <c r="X430" s="73" t="str">
        <f t="shared" si="97"/>
        <v>N</v>
      </c>
      <c r="Y430" s="73" t="str">
        <f t="shared" si="93"/>
        <v>N</v>
      </c>
      <c r="Z430" s="68">
        <f t="shared" si="86"/>
        <v>36.75</v>
      </c>
      <c r="AB430" s="59"/>
      <c r="AD430" s="59"/>
    </row>
    <row r="431" spans="1:30" s="58" customFormat="1" x14ac:dyDescent="0.25">
      <c r="A431" s="37" t="s">
        <v>463</v>
      </c>
      <c r="B431" s="38">
        <v>6004444</v>
      </c>
      <c r="C431" s="38">
        <v>145483</v>
      </c>
      <c r="D431" s="38">
        <v>0</v>
      </c>
      <c r="E431" s="71">
        <v>2.7869899999999999</v>
      </c>
      <c r="F431" s="71">
        <f t="shared" si="87"/>
        <v>0.71220000000000006</v>
      </c>
      <c r="G431" s="71">
        <v>4.0439999999999996</v>
      </c>
      <c r="H431" s="71">
        <f t="shared" si="88"/>
        <v>3.79</v>
      </c>
      <c r="I431" s="71">
        <f t="shared" si="89"/>
        <v>3.8483999999999998</v>
      </c>
      <c r="J431" s="71">
        <f t="shared" si="90"/>
        <v>2.83643</v>
      </c>
      <c r="K431" s="71">
        <v>3.5188799999999998</v>
      </c>
      <c r="L431" s="71">
        <f t="shared" si="91"/>
        <v>2.83643</v>
      </c>
      <c r="M431" s="60">
        <f t="shared" si="92"/>
        <v>0.98256963859499435</v>
      </c>
      <c r="N431" s="72">
        <f t="shared" si="94"/>
        <v>0.98</v>
      </c>
      <c r="O431" s="61">
        <v>29.68</v>
      </c>
      <c r="P431" s="62">
        <f t="shared" si="84"/>
        <v>29.68</v>
      </c>
      <c r="Q431" s="25"/>
      <c r="R431"/>
      <c r="S431" s="61">
        <v>27.07</v>
      </c>
      <c r="T431" s="61">
        <v>30.98</v>
      </c>
      <c r="U431" s="60">
        <f t="shared" si="95"/>
        <v>0.14444033985962321</v>
      </c>
      <c r="V431" s="71" t="str">
        <f t="shared" si="96"/>
        <v>N</v>
      </c>
      <c r="W431" s="60">
        <f t="shared" si="85"/>
        <v>-4.1962556488056836E-2</v>
      </c>
      <c r="X431" s="71" t="str">
        <f t="shared" si="97"/>
        <v>N</v>
      </c>
      <c r="Y431" s="71" t="str">
        <f t="shared" si="93"/>
        <v>N</v>
      </c>
      <c r="Z431" s="62">
        <f t="shared" si="86"/>
        <v>29.44</v>
      </c>
      <c r="AB431" s="59"/>
      <c r="AD431" s="59"/>
    </row>
    <row r="432" spans="1:30" s="58" customFormat="1" x14ac:dyDescent="0.25">
      <c r="A432" s="34" t="s">
        <v>464</v>
      </c>
      <c r="B432" s="36">
        <v>6013171</v>
      </c>
      <c r="C432" s="36">
        <v>145748</v>
      </c>
      <c r="D432" s="36">
        <v>0</v>
      </c>
      <c r="E432" s="2">
        <v>3.9903400000000002</v>
      </c>
      <c r="F432" s="2">
        <f t="shared" si="87"/>
        <v>0.71220000000000006</v>
      </c>
      <c r="G432" s="2">
        <v>3.8415400000000002</v>
      </c>
      <c r="H432" s="2">
        <f t="shared" si="88"/>
        <v>3.79</v>
      </c>
      <c r="I432" s="2">
        <f t="shared" si="89"/>
        <v>3.8483999999999998</v>
      </c>
      <c r="J432" s="2">
        <f t="shared" si="90"/>
        <v>2.6944300000000001</v>
      </c>
      <c r="K432" s="2">
        <v>0</v>
      </c>
      <c r="L432" s="2">
        <f t="shared" si="91"/>
        <v>2.6944300000000001</v>
      </c>
      <c r="M432" s="63">
        <f t="shared" si="92"/>
        <v>1.4809588669959881</v>
      </c>
      <c r="N432" s="70">
        <f t="shared" si="94"/>
        <v>1.48</v>
      </c>
      <c r="O432" s="64">
        <v>38.68</v>
      </c>
      <c r="P432" s="65">
        <f t="shared" si="84"/>
        <v>38.68</v>
      </c>
      <c r="Q432" s="25"/>
      <c r="R432"/>
      <c r="S432" s="64">
        <v>38.68</v>
      </c>
      <c r="T432" s="64">
        <v>38.68</v>
      </c>
      <c r="U432" s="63">
        <f t="shared" si="95"/>
        <v>0</v>
      </c>
      <c r="V432" s="2" t="str">
        <f t="shared" si="96"/>
        <v>N</v>
      </c>
      <c r="W432" s="63">
        <f t="shared" si="85"/>
        <v>0</v>
      </c>
      <c r="X432" s="2" t="str">
        <f t="shared" si="97"/>
        <v>N</v>
      </c>
      <c r="Y432" s="2" t="str">
        <f t="shared" si="93"/>
        <v>N</v>
      </c>
      <c r="Z432" s="65">
        <f t="shared" si="86"/>
        <v>36.75</v>
      </c>
      <c r="AB432" s="59"/>
      <c r="AD432" s="59"/>
    </row>
    <row r="433" spans="1:30" s="58" customFormat="1" x14ac:dyDescent="0.25">
      <c r="A433" s="34" t="s">
        <v>465</v>
      </c>
      <c r="B433" s="36">
        <v>6005698</v>
      </c>
      <c r="C433" s="36">
        <v>146007</v>
      </c>
      <c r="D433" s="36">
        <v>0</v>
      </c>
      <c r="E433" s="2">
        <v>5.1112399999999996</v>
      </c>
      <c r="F433" s="2">
        <f t="shared" si="87"/>
        <v>0.71220000000000006</v>
      </c>
      <c r="G433" s="2">
        <v>4.1334099999999996</v>
      </c>
      <c r="H433" s="2">
        <f t="shared" si="88"/>
        <v>3.79</v>
      </c>
      <c r="I433" s="2">
        <f t="shared" si="89"/>
        <v>3.8483999999999998</v>
      </c>
      <c r="J433" s="2">
        <f t="shared" si="90"/>
        <v>2.8991400000000001</v>
      </c>
      <c r="K433" s="2">
        <v>0</v>
      </c>
      <c r="L433" s="2">
        <f t="shared" si="91"/>
        <v>2.8991400000000001</v>
      </c>
      <c r="M433" s="63">
        <f t="shared" si="92"/>
        <v>1.7630193781604198</v>
      </c>
      <c r="N433" s="70">
        <f t="shared" si="94"/>
        <v>1.76</v>
      </c>
      <c r="O433" s="64">
        <v>38.68</v>
      </c>
      <c r="P433" s="65">
        <f t="shared" si="84"/>
        <v>38.68</v>
      </c>
      <c r="Q433" s="25"/>
      <c r="R433"/>
      <c r="S433" s="64">
        <v>0</v>
      </c>
      <c r="T433" s="64">
        <v>38.68</v>
      </c>
      <c r="U433" s="63">
        <f t="shared" si="95"/>
        <v>0</v>
      </c>
      <c r="V433" s="2" t="str">
        <f t="shared" si="96"/>
        <v>N</v>
      </c>
      <c r="W433" s="63">
        <f t="shared" si="85"/>
        <v>0</v>
      </c>
      <c r="X433" s="2" t="str">
        <f t="shared" si="97"/>
        <v>N</v>
      </c>
      <c r="Y433" s="2" t="str">
        <f t="shared" si="93"/>
        <v>N</v>
      </c>
      <c r="Z433" s="65">
        <f t="shared" si="86"/>
        <v>36.75</v>
      </c>
      <c r="AB433" s="59"/>
      <c r="AD433" s="59"/>
    </row>
    <row r="434" spans="1:30" s="58" customFormat="1" x14ac:dyDescent="0.25">
      <c r="A434" s="34" t="s">
        <v>466</v>
      </c>
      <c r="B434" s="36">
        <v>6005177</v>
      </c>
      <c r="C434" s="36">
        <v>145244</v>
      </c>
      <c r="D434" s="36">
        <v>0</v>
      </c>
      <c r="E434" s="2">
        <v>2.4062399999999999</v>
      </c>
      <c r="F434" s="2">
        <f t="shared" si="87"/>
        <v>0.71220000000000006</v>
      </c>
      <c r="G434" s="2">
        <v>5.3203300000000002</v>
      </c>
      <c r="H434" s="2">
        <f t="shared" si="88"/>
        <v>3.79</v>
      </c>
      <c r="I434" s="2">
        <f t="shared" si="89"/>
        <v>3.8483999999999998</v>
      </c>
      <c r="J434" s="2">
        <f t="shared" si="90"/>
        <v>3.7316400000000001</v>
      </c>
      <c r="K434" s="2">
        <v>3.6229</v>
      </c>
      <c r="L434" s="2">
        <f t="shared" si="91"/>
        <v>3.6881400000000002</v>
      </c>
      <c r="M434" s="63">
        <f t="shared" si="92"/>
        <v>0.6524264263287185</v>
      </c>
      <c r="N434" s="70">
        <f t="shared" si="94"/>
        <v>0.65</v>
      </c>
      <c r="O434" s="64">
        <v>0</v>
      </c>
      <c r="P434" s="65">
        <f t="shared" si="84"/>
        <v>0</v>
      </c>
      <c r="Q434" s="25"/>
      <c r="R434"/>
      <c r="S434" s="64">
        <v>0</v>
      </c>
      <c r="T434" s="64">
        <v>0</v>
      </c>
      <c r="U434" s="63">
        <f t="shared" si="95"/>
        <v>0</v>
      </c>
      <c r="V434" s="2" t="str">
        <f t="shared" si="96"/>
        <v>N</v>
      </c>
      <c r="W434" s="63">
        <f t="shared" si="85"/>
        <v>0</v>
      </c>
      <c r="X434" s="2" t="str">
        <f t="shared" si="97"/>
        <v>N</v>
      </c>
      <c r="Y434" s="2" t="str">
        <f t="shared" si="93"/>
        <v>N</v>
      </c>
      <c r="Z434" s="65">
        <f t="shared" si="86"/>
        <v>0</v>
      </c>
      <c r="AB434" s="59"/>
      <c r="AD434" s="59"/>
    </row>
    <row r="435" spans="1:30" s="58" customFormat="1" x14ac:dyDescent="0.25">
      <c r="A435" s="39" t="s">
        <v>467</v>
      </c>
      <c r="B435" s="40">
        <v>6012322</v>
      </c>
      <c r="C435" s="40">
        <v>146162</v>
      </c>
      <c r="D435" s="40">
        <v>23</v>
      </c>
      <c r="E435" s="73">
        <v>3.4858099999999999</v>
      </c>
      <c r="F435" s="73">
        <f t="shared" si="87"/>
        <v>0.71220000000000006</v>
      </c>
      <c r="G435" s="73">
        <v>4.1916700000000002</v>
      </c>
      <c r="H435" s="73">
        <f t="shared" si="88"/>
        <v>3.79</v>
      </c>
      <c r="I435" s="73">
        <f t="shared" si="89"/>
        <v>3.8483999999999998</v>
      </c>
      <c r="J435" s="75">
        <f t="shared" si="90"/>
        <v>2.94</v>
      </c>
      <c r="K435" s="73">
        <v>3.1557200000000001</v>
      </c>
      <c r="L435" s="75">
        <f t="shared" si="91"/>
        <v>2.94</v>
      </c>
      <c r="M435" s="66">
        <f t="shared" si="92"/>
        <v>1.1856496598639457</v>
      </c>
      <c r="N435" s="74">
        <f t="shared" si="94"/>
        <v>1.18</v>
      </c>
      <c r="O435" s="67">
        <v>37.630000000000003</v>
      </c>
      <c r="P435" s="68">
        <f t="shared" si="84"/>
        <v>37.630000000000003</v>
      </c>
      <c r="Q435" s="25"/>
      <c r="R435"/>
      <c r="S435" s="67">
        <v>36.590000000000003</v>
      </c>
      <c r="T435" s="67">
        <v>36.89</v>
      </c>
      <c r="U435" s="66">
        <f t="shared" si="95"/>
        <v>8.1989614648810358E-3</v>
      </c>
      <c r="V435" s="73" t="str">
        <f t="shared" si="96"/>
        <v>N</v>
      </c>
      <c r="W435" s="66">
        <f t="shared" si="85"/>
        <v>2.0059636757929031E-2</v>
      </c>
      <c r="X435" s="73" t="str">
        <f t="shared" si="97"/>
        <v>N</v>
      </c>
      <c r="Y435" s="73" t="str">
        <f t="shared" si="93"/>
        <v>N</v>
      </c>
      <c r="Z435" s="68">
        <f t="shared" si="86"/>
        <v>35.049999999999997</v>
      </c>
      <c r="AB435" s="59"/>
      <c r="AD435" s="59"/>
    </row>
    <row r="436" spans="1:30" s="58" customFormat="1" x14ac:dyDescent="0.25">
      <c r="A436" s="37" t="s">
        <v>468</v>
      </c>
      <c r="B436" s="38">
        <v>6012512</v>
      </c>
      <c r="C436" s="38">
        <v>145685</v>
      </c>
      <c r="D436" s="38">
        <v>0</v>
      </c>
      <c r="E436" s="71">
        <v>2.87033</v>
      </c>
      <c r="F436" s="71">
        <f t="shared" si="87"/>
        <v>0.71220000000000006</v>
      </c>
      <c r="G436" s="71">
        <v>4.10297</v>
      </c>
      <c r="H436" s="71">
        <f t="shared" si="88"/>
        <v>3.79</v>
      </c>
      <c r="I436" s="71">
        <f t="shared" si="89"/>
        <v>3.8483999999999998</v>
      </c>
      <c r="J436" s="71">
        <f t="shared" si="90"/>
        <v>2.8777900000000001</v>
      </c>
      <c r="K436" s="71">
        <v>3.2971300000000001</v>
      </c>
      <c r="L436" s="71">
        <f t="shared" si="91"/>
        <v>2.8777900000000001</v>
      </c>
      <c r="M436" s="60">
        <f t="shared" si="92"/>
        <v>0.99740773301735008</v>
      </c>
      <c r="N436" s="72">
        <f t="shared" si="94"/>
        <v>0.99</v>
      </c>
      <c r="O436" s="61">
        <v>30.33</v>
      </c>
      <c r="P436" s="62">
        <f t="shared" si="84"/>
        <v>30.33</v>
      </c>
      <c r="Q436" s="25"/>
      <c r="R436"/>
      <c r="S436" s="61">
        <v>21.92</v>
      </c>
      <c r="T436" s="61">
        <v>35.35</v>
      </c>
      <c r="U436" s="60">
        <f t="shared" si="95"/>
        <v>0.61268248175182471</v>
      </c>
      <c r="V436" s="71" t="str">
        <f t="shared" si="96"/>
        <v>N</v>
      </c>
      <c r="W436" s="60">
        <f t="shared" si="85"/>
        <v>-0.1420084865629421</v>
      </c>
      <c r="X436" s="71" t="str">
        <f t="shared" si="97"/>
        <v>Y</v>
      </c>
      <c r="Y436" s="71" t="str">
        <f t="shared" si="93"/>
        <v>N</v>
      </c>
      <c r="Z436" s="62">
        <f t="shared" si="86"/>
        <v>33.589999999999996</v>
      </c>
      <c r="AB436" s="59"/>
      <c r="AD436" s="59"/>
    </row>
    <row r="437" spans="1:30" s="58" customFormat="1" x14ac:dyDescent="0.25">
      <c r="A437" s="34" t="s">
        <v>469</v>
      </c>
      <c r="B437" s="36">
        <v>6001531</v>
      </c>
      <c r="C437" s="36" t="s">
        <v>470</v>
      </c>
      <c r="D437" s="36">
        <v>0</v>
      </c>
      <c r="E437" s="2">
        <v>3.1535099999999998</v>
      </c>
      <c r="F437" s="2">
        <f t="shared" si="87"/>
        <v>0.71220000000000006</v>
      </c>
      <c r="G437" s="2">
        <v>3.222</v>
      </c>
      <c r="H437" s="2">
        <f t="shared" si="88"/>
        <v>3.79</v>
      </c>
      <c r="I437" s="2">
        <f t="shared" si="89"/>
        <v>3.8483999999999998</v>
      </c>
      <c r="J437" s="2">
        <f t="shared" si="90"/>
        <v>2.25989</v>
      </c>
      <c r="K437" s="2">
        <v>2.9910299999999999</v>
      </c>
      <c r="L437" s="2">
        <f t="shared" si="91"/>
        <v>2.25989</v>
      </c>
      <c r="M437" s="63">
        <f t="shared" si="92"/>
        <v>1.3954263260601178</v>
      </c>
      <c r="N437" s="70">
        <f t="shared" si="94"/>
        <v>1.39</v>
      </c>
      <c r="O437" s="64">
        <v>38.68</v>
      </c>
      <c r="P437" s="65">
        <f t="shared" si="84"/>
        <v>38.68</v>
      </c>
      <c r="Q437" s="25"/>
      <c r="R437"/>
      <c r="S437" s="64">
        <v>37.78</v>
      </c>
      <c r="T437" s="64">
        <v>38.68</v>
      </c>
      <c r="U437" s="63">
        <f t="shared" si="95"/>
        <v>2.382212811011113E-2</v>
      </c>
      <c r="V437" s="2" t="str">
        <f t="shared" si="96"/>
        <v>N</v>
      </c>
      <c r="W437" s="63">
        <f t="shared" si="85"/>
        <v>0</v>
      </c>
      <c r="X437" s="2" t="str">
        <f t="shared" si="97"/>
        <v>N</v>
      </c>
      <c r="Y437" s="2" t="str">
        <f t="shared" si="93"/>
        <v>N</v>
      </c>
      <c r="Z437" s="65">
        <f t="shared" si="86"/>
        <v>36.75</v>
      </c>
      <c r="AB437" s="59"/>
      <c r="AD437" s="59"/>
    </row>
    <row r="438" spans="1:30" s="58" customFormat="1" x14ac:dyDescent="0.25">
      <c r="A438" s="34" t="s">
        <v>471</v>
      </c>
      <c r="B438" s="36">
        <v>6006498</v>
      </c>
      <c r="C438" s="36">
        <v>146021</v>
      </c>
      <c r="D438" s="36">
        <v>0</v>
      </c>
      <c r="E438" s="2">
        <v>2.8696999999999999</v>
      </c>
      <c r="F438" s="2">
        <f t="shared" si="87"/>
        <v>0.71220000000000006</v>
      </c>
      <c r="G438" s="2">
        <v>4.1605400000000001</v>
      </c>
      <c r="H438" s="2">
        <f t="shared" si="88"/>
        <v>3.79</v>
      </c>
      <c r="I438" s="2">
        <f t="shared" si="89"/>
        <v>3.8483999999999998</v>
      </c>
      <c r="J438" s="2">
        <f t="shared" si="90"/>
        <v>2.9181699999999999</v>
      </c>
      <c r="K438" s="2">
        <v>3.2204999999999999</v>
      </c>
      <c r="L438" s="2">
        <f t="shared" si="91"/>
        <v>2.9181699999999999</v>
      </c>
      <c r="M438" s="63">
        <f t="shared" si="92"/>
        <v>0.98339027541233037</v>
      </c>
      <c r="N438" s="70">
        <f t="shared" si="94"/>
        <v>0.98</v>
      </c>
      <c r="O438" s="64">
        <v>29.68</v>
      </c>
      <c r="P438" s="65">
        <f t="shared" si="84"/>
        <v>29.68</v>
      </c>
      <c r="Q438" s="25"/>
      <c r="R438"/>
      <c r="S438" s="64">
        <v>30.33</v>
      </c>
      <c r="T438" s="64">
        <v>32.07</v>
      </c>
      <c r="U438" s="63">
        <f t="shared" si="95"/>
        <v>5.7368941641938745E-2</v>
      </c>
      <c r="V438" s="2" t="str">
        <f t="shared" si="96"/>
        <v>N</v>
      </c>
      <c r="W438" s="63">
        <f t="shared" si="85"/>
        <v>-7.4524477705020284E-2</v>
      </c>
      <c r="X438" s="2" t="str">
        <f t="shared" si="97"/>
        <v>Y</v>
      </c>
      <c r="Y438" s="2" t="str">
        <f t="shared" si="93"/>
        <v>N</v>
      </c>
      <c r="Z438" s="65">
        <f t="shared" si="86"/>
        <v>30.470000000000002</v>
      </c>
      <c r="AB438" s="59"/>
      <c r="AD438" s="59"/>
    </row>
    <row r="439" spans="1:30" s="58" customFormat="1" x14ac:dyDescent="0.25">
      <c r="A439" s="34" t="s">
        <v>472</v>
      </c>
      <c r="B439" s="36">
        <v>6006506</v>
      </c>
      <c r="C439" s="36">
        <v>146180</v>
      </c>
      <c r="D439" s="36">
        <v>0</v>
      </c>
      <c r="E439" s="2">
        <v>3.3914300000000002</v>
      </c>
      <c r="F439" s="2">
        <f t="shared" si="87"/>
        <v>0.71220000000000006</v>
      </c>
      <c r="G439" s="2">
        <v>3.7966899999999999</v>
      </c>
      <c r="H439" s="2">
        <f t="shared" si="88"/>
        <v>3.79</v>
      </c>
      <c r="I439" s="2">
        <f t="shared" si="89"/>
        <v>3.8483999999999998</v>
      </c>
      <c r="J439" s="2">
        <f t="shared" si="90"/>
        <v>2.6629700000000001</v>
      </c>
      <c r="K439" s="2">
        <v>3.0382099999999999</v>
      </c>
      <c r="L439" s="2">
        <f t="shared" si="91"/>
        <v>2.6629700000000001</v>
      </c>
      <c r="M439" s="63">
        <f t="shared" si="92"/>
        <v>1.2735517110594563</v>
      </c>
      <c r="N439" s="70">
        <f t="shared" si="94"/>
        <v>1.27</v>
      </c>
      <c r="O439" s="64">
        <v>38.68</v>
      </c>
      <c r="P439" s="65">
        <f t="shared" si="84"/>
        <v>38.68</v>
      </c>
      <c r="Q439" s="25"/>
      <c r="R439"/>
      <c r="S439" s="64">
        <v>36.590000000000003</v>
      </c>
      <c r="T439" s="64">
        <v>38.229999999999997</v>
      </c>
      <c r="U439" s="63">
        <f t="shared" si="95"/>
        <v>4.4820989341349912E-2</v>
      </c>
      <c r="V439" s="2" t="str">
        <f t="shared" si="96"/>
        <v>N</v>
      </c>
      <c r="W439" s="63">
        <f t="shared" si="85"/>
        <v>1.1770860580695864E-2</v>
      </c>
      <c r="X439" s="2" t="str">
        <f t="shared" si="97"/>
        <v>N</v>
      </c>
      <c r="Y439" s="2" t="str">
        <f t="shared" si="93"/>
        <v>N</v>
      </c>
      <c r="Z439" s="65">
        <f t="shared" si="86"/>
        <v>36.32</v>
      </c>
      <c r="AB439" s="59"/>
      <c r="AD439" s="59"/>
    </row>
    <row r="440" spans="1:30" s="58" customFormat="1" x14ac:dyDescent="0.25">
      <c r="A440" s="39" t="s">
        <v>473</v>
      </c>
      <c r="B440" s="40">
        <v>6002091</v>
      </c>
      <c r="C440" s="40">
        <v>145631</v>
      </c>
      <c r="D440" s="40">
        <v>0</v>
      </c>
      <c r="E440" s="73">
        <v>3.2529300000000001</v>
      </c>
      <c r="F440" s="73">
        <f t="shared" si="87"/>
        <v>0.71220000000000006</v>
      </c>
      <c r="G440" s="73">
        <v>4.0618100000000004</v>
      </c>
      <c r="H440" s="73">
        <f t="shared" si="88"/>
        <v>3.79</v>
      </c>
      <c r="I440" s="73">
        <f t="shared" si="89"/>
        <v>3.8483999999999998</v>
      </c>
      <c r="J440" s="73">
        <f t="shared" si="90"/>
        <v>2.8489200000000001</v>
      </c>
      <c r="K440" s="73">
        <v>3.1091700000000002</v>
      </c>
      <c r="L440" s="73">
        <f t="shared" si="91"/>
        <v>2.8489200000000001</v>
      </c>
      <c r="M440" s="66">
        <f t="shared" si="92"/>
        <v>1.1418116338823132</v>
      </c>
      <c r="N440" s="74">
        <f t="shared" si="94"/>
        <v>1.1399999999999999</v>
      </c>
      <c r="O440" s="67">
        <v>37.04</v>
      </c>
      <c r="P440" s="68">
        <f t="shared" si="84"/>
        <v>37.04</v>
      </c>
      <c r="Q440" s="25"/>
      <c r="R440"/>
      <c r="S440" s="67">
        <v>37.78</v>
      </c>
      <c r="T440" s="67">
        <v>38.68</v>
      </c>
      <c r="U440" s="66">
        <f t="shared" si="95"/>
        <v>2.382212811011113E-2</v>
      </c>
      <c r="V440" s="73" t="str">
        <f t="shared" si="96"/>
        <v>N</v>
      </c>
      <c r="W440" s="66">
        <f t="shared" si="85"/>
        <v>-4.2399172699069301E-2</v>
      </c>
      <c r="X440" s="73" t="str">
        <f t="shared" si="97"/>
        <v>N</v>
      </c>
      <c r="Y440" s="73" t="str">
        <f t="shared" si="93"/>
        <v>N</v>
      </c>
      <c r="Z440" s="68">
        <f t="shared" si="86"/>
        <v>36.75</v>
      </c>
      <c r="AB440" s="59"/>
      <c r="AD440" s="59"/>
    </row>
    <row r="441" spans="1:30" s="58" customFormat="1" x14ac:dyDescent="0.25">
      <c r="A441" s="37" t="s">
        <v>474</v>
      </c>
      <c r="B441" s="38">
        <v>6006548</v>
      </c>
      <c r="C441" s="38">
        <v>145807</v>
      </c>
      <c r="D441" s="38">
        <v>0</v>
      </c>
      <c r="E441" s="71">
        <v>2.3693399999999998</v>
      </c>
      <c r="F441" s="71">
        <f t="shared" si="87"/>
        <v>0.71220000000000006</v>
      </c>
      <c r="G441" s="71">
        <v>3.4141400000000002</v>
      </c>
      <c r="H441" s="71">
        <f t="shared" si="88"/>
        <v>3.79</v>
      </c>
      <c r="I441" s="71">
        <f t="shared" si="89"/>
        <v>3.8483999999999998</v>
      </c>
      <c r="J441" s="71">
        <f t="shared" si="90"/>
        <v>2.3946499999999999</v>
      </c>
      <c r="K441" s="71">
        <v>3.2774399999999999</v>
      </c>
      <c r="L441" s="71">
        <f t="shared" si="91"/>
        <v>2.3946499999999999</v>
      </c>
      <c r="M441" s="60">
        <f t="shared" si="92"/>
        <v>0.98943060572526254</v>
      </c>
      <c r="N441" s="72">
        <f t="shared" si="94"/>
        <v>0.98</v>
      </c>
      <c r="O441" s="61">
        <v>29.68</v>
      </c>
      <c r="P441" s="62">
        <f t="shared" si="84"/>
        <v>29.68</v>
      </c>
      <c r="Q441" s="25"/>
      <c r="R441"/>
      <c r="S441" s="61">
        <v>21.92</v>
      </c>
      <c r="T441" s="61">
        <v>25</v>
      </c>
      <c r="U441" s="60">
        <f t="shared" si="95"/>
        <v>0.1405109489051094</v>
      </c>
      <c r="V441" s="71" t="str">
        <f t="shared" si="96"/>
        <v>N</v>
      </c>
      <c r="W441" s="60">
        <f t="shared" si="85"/>
        <v>0.18719999999999998</v>
      </c>
      <c r="X441" s="71" t="str">
        <f t="shared" si="97"/>
        <v>N</v>
      </c>
      <c r="Y441" s="71" t="str">
        <f t="shared" si="93"/>
        <v>N</v>
      </c>
      <c r="Z441" s="62">
        <f t="shared" si="86"/>
        <v>23.75</v>
      </c>
      <c r="AB441" s="59"/>
      <c r="AD441" s="59"/>
    </row>
    <row r="442" spans="1:30" s="58" customFormat="1" x14ac:dyDescent="0.25">
      <c r="A442" s="34" t="s">
        <v>475</v>
      </c>
      <c r="B442" s="36">
        <v>6003644</v>
      </c>
      <c r="C442" s="36">
        <v>145696</v>
      </c>
      <c r="D442" s="36">
        <v>0</v>
      </c>
      <c r="E442" s="2">
        <v>2.53315</v>
      </c>
      <c r="F442" s="2">
        <f t="shared" si="87"/>
        <v>0.71220000000000006</v>
      </c>
      <c r="G442" s="2">
        <v>4.4168500000000002</v>
      </c>
      <c r="H442" s="2">
        <f t="shared" si="88"/>
        <v>3.79</v>
      </c>
      <c r="I442" s="2">
        <f t="shared" si="89"/>
        <v>3.8483999999999998</v>
      </c>
      <c r="J442" s="2">
        <f t="shared" si="90"/>
        <v>3.0979399999999999</v>
      </c>
      <c r="K442" s="2">
        <v>3.4163100000000002</v>
      </c>
      <c r="L442" s="2">
        <f t="shared" si="91"/>
        <v>3.0979399999999999</v>
      </c>
      <c r="M442" s="63">
        <f t="shared" si="92"/>
        <v>0.81768852850603957</v>
      </c>
      <c r="N442" s="70">
        <f t="shared" si="94"/>
        <v>0.81</v>
      </c>
      <c r="O442" s="64">
        <v>17.29</v>
      </c>
      <c r="P442" s="65">
        <f t="shared" si="84"/>
        <v>17.29</v>
      </c>
      <c r="Q442" s="25"/>
      <c r="R442"/>
      <c r="S442" s="64">
        <v>9.75</v>
      </c>
      <c r="T442" s="64">
        <v>18.059999999999999</v>
      </c>
      <c r="U442" s="63">
        <f t="shared" si="95"/>
        <v>0.85230769230769221</v>
      </c>
      <c r="V442" s="2" t="str">
        <f t="shared" si="96"/>
        <v>N</v>
      </c>
      <c r="W442" s="63">
        <f t="shared" si="85"/>
        <v>-4.2635658914728661E-2</v>
      </c>
      <c r="X442" s="2" t="str">
        <f t="shared" si="97"/>
        <v>N</v>
      </c>
      <c r="Y442" s="2" t="str">
        <f t="shared" si="93"/>
        <v>N</v>
      </c>
      <c r="Z442" s="65">
        <f t="shared" si="86"/>
        <v>17.16</v>
      </c>
      <c r="AB442" s="59"/>
      <c r="AD442" s="59"/>
    </row>
    <row r="443" spans="1:30" s="58" customFormat="1" x14ac:dyDescent="0.25">
      <c r="A443" s="34" t="s">
        <v>476</v>
      </c>
      <c r="B443" s="36">
        <v>6006555</v>
      </c>
      <c r="C443" s="36">
        <v>145478</v>
      </c>
      <c r="D443" s="36">
        <v>0</v>
      </c>
      <c r="E443" s="2">
        <v>3.0830299999999999</v>
      </c>
      <c r="F443" s="2">
        <f t="shared" si="87"/>
        <v>0.71220000000000006</v>
      </c>
      <c r="G443" s="2">
        <v>3.6157599999999999</v>
      </c>
      <c r="H443" s="2">
        <f t="shared" si="88"/>
        <v>3.79</v>
      </c>
      <c r="I443" s="2">
        <f t="shared" si="89"/>
        <v>3.8483999999999998</v>
      </c>
      <c r="J443" s="2">
        <f t="shared" si="90"/>
        <v>2.53607</v>
      </c>
      <c r="K443" s="2">
        <v>3.0172099999999999</v>
      </c>
      <c r="L443" s="2">
        <f t="shared" si="91"/>
        <v>2.53607</v>
      </c>
      <c r="M443" s="63">
        <f t="shared" si="92"/>
        <v>1.215672280339265</v>
      </c>
      <c r="N443" s="70">
        <f t="shared" si="94"/>
        <v>1.21</v>
      </c>
      <c r="O443" s="64">
        <v>38.08</v>
      </c>
      <c r="P443" s="65">
        <f t="shared" si="84"/>
        <v>38.08</v>
      </c>
      <c r="Q443" s="25"/>
      <c r="R443"/>
      <c r="S443" s="64">
        <v>30.33</v>
      </c>
      <c r="T443" s="64">
        <v>37.340000000000003</v>
      </c>
      <c r="U443" s="63">
        <f t="shared" si="95"/>
        <v>0.23112429937355772</v>
      </c>
      <c r="V443" s="2" t="str">
        <f t="shared" si="96"/>
        <v>N</v>
      </c>
      <c r="W443" s="63">
        <f t="shared" si="85"/>
        <v>1.981788966256012E-2</v>
      </c>
      <c r="X443" s="2" t="str">
        <f t="shared" si="97"/>
        <v>N</v>
      </c>
      <c r="Y443" s="2" t="str">
        <f t="shared" si="93"/>
        <v>N</v>
      </c>
      <c r="Z443" s="65">
        <f t="shared" si="86"/>
        <v>35.479999999999997</v>
      </c>
      <c r="AB443" s="59"/>
      <c r="AD443" s="59"/>
    </row>
    <row r="444" spans="1:30" s="58" customFormat="1" x14ac:dyDescent="0.25">
      <c r="A444" s="34" t="s">
        <v>477</v>
      </c>
      <c r="B444" s="36">
        <v>6006571</v>
      </c>
      <c r="C444" s="36">
        <v>145329</v>
      </c>
      <c r="D444" s="36">
        <v>0</v>
      </c>
      <c r="E444" s="2">
        <v>2.7613400000000001</v>
      </c>
      <c r="F444" s="2">
        <f t="shared" si="87"/>
        <v>0.71220000000000006</v>
      </c>
      <c r="G444" s="2">
        <v>5.2530099999999997</v>
      </c>
      <c r="H444" s="2">
        <f t="shared" si="88"/>
        <v>3.79</v>
      </c>
      <c r="I444" s="2">
        <f t="shared" si="89"/>
        <v>3.8483999999999998</v>
      </c>
      <c r="J444" s="2">
        <f t="shared" si="90"/>
        <v>3.6844199999999998</v>
      </c>
      <c r="K444" s="2">
        <v>3.6216900000000001</v>
      </c>
      <c r="L444" s="2">
        <f t="shared" si="91"/>
        <v>3.6593300000000002</v>
      </c>
      <c r="M444" s="63">
        <f t="shared" si="92"/>
        <v>0.75460261851213195</v>
      </c>
      <c r="N444" s="70">
        <f t="shared" si="94"/>
        <v>0.75</v>
      </c>
      <c r="O444" s="64">
        <v>12.76</v>
      </c>
      <c r="P444" s="65">
        <f t="shared" si="84"/>
        <v>13.549999999999999</v>
      </c>
      <c r="Q444" s="25"/>
      <c r="R444"/>
      <c r="S444" s="64">
        <v>15.02</v>
      </c>
      <c r="T444" s="64">
        <v>14.26</v>
      </c>
      <c r="U444" s="63">
        <f t="shared" si="95"/>
        <v>-5.0599201065246326E-2</v>
      </c>
      <c r="V444" s="2" t="str">
        <f t="shared" si="96"/>
        <v>Y</v>
      </c>
      <c r="W444" s="63">
        <f t="shared" si="85"/>
        <v>-0.10518934081346423</v>
      </c>
      <c r="X444" s="2" t="str">
        <f t="shared" si="97"/>
        <v>Y</v>
      </c>
      <c r="Y444" s="2" t="str">
        <f t="shared" si="93"/>
        <v>Y</v>
      </c>
      <c r="Z444" s="65">
        <f t="shared" si="86"/>
        <v>13.549999999999999</v>
      </c>
      <c r="AB444" s="59"/>
      <c r="AD444" s="59"/>
    </row>
    <row r="445" spans="1:30" s="58" customFormat="1" x14ac:dyDescent="0.25">
      <c r="A445" s="39" t="s">
        <v>478</v>
      </c>
      <c r="B445" s="40">
        <v>6006605</v>
      </c>
      <c r="C445" s="40" t="s">
        <v>479</v>
      </c>
      <c r="D445" s="40">
        <v>0</v>
      </c>
      <c r="E445" s="73">
        <v>1.8826499999999999</v>
      </c>
      <c r="F445" s="73">
        <f t="shared" si="87"/>
        <v>0.71220000000000006</v>
      </c>
      <c r="G445" s="73">
        <v>2.7943699999999998</v>
      </c>
      <c r="H445" s="73">
        <f t="shared" si="88"/>
        <v>3.79</v>
      </c>
      <c r="I445" s="73">
        <f t="shared" si="89"/>
        <v>3.8483999999999998</v>
      </c>
      <c r="J445" s="73">
        <f t="shared" si="90"/>
        <v>1.9599500000000001</v>
      </c>
      <c r="K445" s="73">
        <v>2.5972900000000001</v>
      </c>
      <c r="L445" s="73">
        <f t="shared" si="91"/>
        <v>1.9599500000000001</v>
      </c>
      <c r="M445" s="66">
        <f t="shared" si="92"/>
        <v>0.96056021837291761</v>
      </c>
      <c r="N445" s="74">
        <f t="shared" si="94"/>
        <v>0.96</v>
      </c>
      <c r="O445" s="67">
        <v>28.38</v>
      </c>
      <c r="P445" s="68">
        <f t="shared" si="84"/>
        <v>28.38</v>
      </c>
      <c r="Q445" s="25"/>
      <c r="R445"/>
      <c r="S445" s="67">
        <v>11.26</v>
      </c>
      <c r="T445" s="67">
        <v>16.52</v>
      </c>
      <c r="U445" s="66">
        <f t="shared" si="95"/>
        <v>0.46714031971580816</v>
      </c>
      <c r="V445" s="73" t="str">
        <f t="shared" si="96"/>
        <v>N</v>
      </c>
      <c r="W445" s="66">
        <f t="shared" si="85"/>
        <v>0.71791767554479413</v>
      </c>
      <c r="X445" s="73" t="str">
        <f t="shared" si="97"/>
        <v>N</v>
      </c>
      <c r="Y445" s="73" t="str">
        <f t="shared" si="93"/>
        <v>N</v>
      </c>
      <c r="Z445" s="68">
        <f t="shared" si="86"/>
        <v>15.7</v>
      </c>
      <c r="AB445" s="59"/>
      <c r="AD445" s="59"/>
    </row>
    <row r="446" spans="1:30" s="58" customFormat="1" x14ac:dyDescent="0.25">
      <c r="A446" s="37" t="s">
        <v>480</v>
      </c>
      <c r="B446" s="38">
        <v>6000210</v>
      </c>
      <c r="C446" s="38">
        <v>145243</v>
      </c>
      <c r="D446" s="38">
        <v>0</v>
      </c>
      <c r="E446" s="71">
        <v>3.4362900000000001</v>
      </c>
      <c r="F446" s="71">
        <f t="shared" si="87"/>
        <v>0.71220000000000006</v>
      </c>
      <c r="G446" s="71">
        <v>4.4088399999999996</v>
      </c>
      <c r="H446" s="71">
        <f t="shared" si="88"/>
        <v>3.79</v>
      </c>
      <c r="I446" s="71">
        <f t="shared" si="89"/>
        <v>3.8483999999999998</v>
      </c>
      <c r="J446" s="71">
        <f t="shared" si="90"/>
        <v>3.09233</v>
      </c>
      <c r="K446" s="71">
        <v>3.3640599999999998</v>
      </c>
      <c r="L446" s="71">
        <f t="shared" si="91"/>
        <v>3.09233</v>
      </c>
      <c r="M446" s="60">
        <f t="shared" si="92"/>
        <v>1.1112300433653588</v>
      </c>
      <c r="N446" s="72">
        <f t="shared" si="94"/>
        <v>1.1100000000000001</v>
      </c>
      <c r="O446" s="61">
        <v>36.590000000000003</v>
      </c>
      <c r="P446" s="62">
        <f t="shared" si="84"/>
        <v>36.590000000000003</v>
      </c>
      <c r="Q446" s="25"/>
      <c r="R446"/>
      <c r="S446" s="61">
        <v>27.07</v>
      </c>
      <c r="T446" s="61">
        <v>34.799999999999997</v>
      </c>
      <c r="U446" s="60">
        <f t="shared" si="95"/>
        <v>0.28555596601403754</v>
      </c>
      <c r="V446" s="71" t="str">
        <f t="shared" si="96"/>
        <v>N</v>
      </c>
      <c r="W446" s="60">
        <f t="shared" si="85"/>
        <v>5.1436781609195584E-2</v>
      </c>
      <c r="X446" s="71" t="str">
        <f t="shared" si="97"/>
        <v>N</v>
      </c>
      <c r="Y446" s="71" t="str">
        <f t="shared" si="93"/>
        <v>N</v>
      </c>
      <c r="Z446" s="62">
        <f t="shared" si="86"/>
        <v>33.06</v>
      </c>
      <c r="AB446" s="59"/>
      <c r="AD446" s="59"/>
    </row>
    <row r="447" spans="1:30" s="58" customFormat="1" x14ac:dyDescent="0.25">
      <c r="A447" s="34" t="s">
        <v>481</v>
      </c>
      <c r="B447" s="36">
        <v>6006670</v>
      </c>
      <c r="C447" s="36">
        <v>145312</v>
      </c>
      <c r="D447" s="36">
        <v>0</v>
      </c>
      <c r="E447" s="2">
        <v>2.5894900000000001</v>
      </c>
      <c r="F447" s="2">
        <f t="shared" si="87"/>
        <v>0.71220000000000006</v>
      </c>
      <c r="G447" s="2">
        <v>4.1901700000000002</v>
      </c>
      <c r="H447" s="2">
        <f t="shared" si="88"/>
        <v>3.79</v>
      </c>
      <c r="I447" s="2">
        <f t="shared" si="89"/>
        <v>3.8483999999999998</v>
      </c>
      <c r="J447" s="2">
        <f t="shared" si="90"/>
        <v>2.9389500000000002</v>
      </c>
      <c r="K447" s="2">
        <v>3.2452999999999999</v>
      </c>
      <c r="L447" s="2">
        <f t="shared" si="91"/>
        <v>2.9389500000000002</v>
      </c>
      <c r="M447" s="63">
        <f t="shared" si="92"/>
        <v>0.88109358784599945</v>
      </c>
      <c r="N447" s="70">
        <f t="shared" si="94"/>
        <v>0.88</v>
      </c>
      <c r="O447" s="64">
        <v>22.69</v>
      </c>
      <c r="P447" s="65">
        <f t="shared" si="84"/>
        <v>22.69</v>
      </c>
      <c r="Q447" s="25"/>
      <c r="R447"/>
      <c r="S447" s="64">
        <v>19.600000000000001</v>
      </c>
      <c r="T447" s="64">
        <v>19.600000000000001</v>
      </c>
      <c r="U447" s="63">
        <f t="shared" si="95"/>
        <v>0</v>
      </c>
      <c r="V447" s="2" t="str">
        <f t="shared" si="96"/>
        <v>N</v>
      </c>
      <c r="W447" s="63">
        <f t="shared" si="85"/>
        <v>0.15765306122448977</v>
      </c>
      <c r="X447" s="2" t="str">
        <f t="shared" si="97"/>
        <v>N</v>
      </c>
      <c r="Y447" s="2" t="str">
        <f t="shared" si="93"/>
        <v>N</v>
      </c>
      <c r="Z447" s="65">
        <f t="shared" si="86"/>
        <v>18.62</v>
      </c>
      <c r="AB447" s="59"/>
      <c r="AD447" s="59"/>
    </row>
    <row r="448" spans="1:30" s="58" customFormat="1" x14ac:dyDescent="0.25">
      <c r="A448" s="34" t="s">
        <v>482</v>
      </c>
      <c r="B448" s="36">
        <v>6006696</v>
      </c>
      <c r="C448" s="36">
        <v>145974</v>
      </c>
      <c r="D448" s="36">
        <v>0</v>
      </c>
      <c r="E448" s="2">
        <v>4.2557999999999998</v>
      </c>
      <c r="F448" s="2">
        <f t="shared" si="87"/>
        <v>0.71220000000000006</v>
      </c>
      <c r="G448" s="2">
        <v>3.9699499999999999</v>
      </c>
      <c r="H448" s="2">
        <f t="shared" si="88"/>
        <v>3.79</v>
      </c>
      <c r="I448" s="2">
        <f t="shared" si="89"/>
        <v>3.8483999999999998</v>
      </c>
      <c r="J448" s="2">
        <f t="shared" si="90"/>
        <v>2.7844899999999999</v>
      </c>
      <c r="K448" s="2">
        <v>3.11232</v>
      </c>
      <c r="L448" s="2">
        <f t="shared" si="91"/>
        <v>2.7844899999999999</v>
      </c>
      <c r="M448" s="63">
        <f t="shared" si="92"/>
        <v>1.5283947868370868</v>
      </c>
      <c r="N448" s="70">
        <f t="shared" si="94"/>
        <v>1.52</v>
      </c>
      <c r="O448" s="64">
        <v>38.68</v>
      </c>
      <c r="P448" s="65">
        <f t="shared" si="84"/>
        <v>38.68</v>
      </c>
      <c r="Q448" s="25"/>
      <c r="R448"/>
      <c r="S448" s="64">
        <v>38.68</v>
      </c>
      <c r="T448" s="64">
        <v>38.68</v>
      </c>
      <c r="U448" s="63">
        <f t="shared" si="95"/>
        <v>0</v>
      </c>
      <c r="V448" s="2" t="str">
        <f t="shared" si="96"/>
        <v>N</v>
      </c>
      <c r="W448" s="63">
        <f t="shared" si="85"/>
        <v>0</v>
      </c>
      <c r="X448" s="2" t="str">
        <f t="shared" si="97"/>
        <v>N</v>
      </c>
      <c r="Y448" s="2" t="str">
        <f t="shared" si="93"/>
        <v>N</v>
      </c>
      <c r="Z448" s="65">
        <f t="shared" si="86"/>
        <v>36.75</v>
      </c>
      <c r="AB448" s="59"/>
      <c r="AD448" s="59"/>
    </row>
    <row r="449" spans="1:30" s="58" customFormat="1" x14ac:dyDescent="0.25">
      <c r="A449" s="34" t="s">
        <v>483</v>
      </c>
      <c r="B449" s="36">
        <v>6006720</v>
      </c>
      <c r="C449" s="36">
        <v>145458</v>
      </c>
      <c r="D449" s="36">
        <v>0</v>
      </c>
      <c r="E449" s="2">
        <v>4.1363799999999999</v>
      </c>
      <c r="F449" s="2">
        <f t="shared" si="87"/>
        <v>0.71220000000000006</v>
      </c>
      <c r="G449" s="2">
        <v>4.99641</v>
      </c>
      <c r="H449" s="2">
        <f t="shared" si="88"/>
        <v>3.79</v>
      </c>
      <c r="I449" s="2">
        <f t="shared" si="89"/>
        <v>3.8483999999999998</v>
      </c>
      <c r="J449" s="2">
        <f t="shared" si="90"/>
        <v>3.5044400000000002</v>
      </c>
      <c r="K449" s="2">
        <v>3.31365</v>
      </c>
      <c r="L449" s="2">
        <f t="shared" si="91"/>
        <v>3.4281199999999998</v>
      </c>
      <c r="M449" s="63">
        <f t="shared" si="92"/>
        <v>1.2066030360664155</v>
      </c>
      <c r="N449" s="70">
        <f t="shared" si="94"/>
        <v>1.2</v>
      </c>
      <c r="O449" s="64">
        <v>37.93</v>
      </c>
      <c r="P449" s="65">
        <f t="shared" si="84"/>
        <v>37.93</v>
      </c>
      <c r="Q449" s="25"/>
      <c r="R449"/>
      <c r="S449" s="64">
        <v>38.68</v>
      </c>
      <c r="T449" s="64">
        <v>38.68</v>
      </c>
      <c r="U449" s="63">
        <f t="shared" si="95"/>
        <v>0</v>
      </c>
      <c r="V449" s="2" t="str">
        <f t="shared" si="96"/>
        <v>N</v>
      </c>
      <c r="W449" s="63">
        <f t="shared" si="85"/>
        <v>-1.9389865563598761E-2</v>
      </c>
      <c r="X449" s="2" t="str">
        <f t="shared" si="97"/>
        <v>N</v>
      </c>
      <c r="Y449" s="2" t="str">
        <f t="shared" si="93"/>
        <v>N</v>
      </c>
      <c r="Z449" s="65">
        <f t="shared" si="86"/>
        <v>36.75</v>
      </c>
      <c r="AB449" s="59"/>
      <c r="AD449" s="59"/>
    </row>
    <row r="450" spans="1:30" s="58" customFormat="1" x14ac:dyDescent="0.25">
      <c r="A450" s="39" t="s">
        <v>484</v>
      </c>
      <c r="B450" s="40">
        <v>6006779</v>
      </c>
      <c r="C450" s="40">
        <v>145942</v>
      </c>
      <c r="D450" s="40">
        <v>0</v>
      </c>
      <c r="E450" s="73">
        <v>3.4447299999999998</v>
      </c>
      <c r="F450" s="73">
        <f t="shared" si="87"/>
        <v>0.71220000000000006</v>
      </c>
      <c r="G450" s="73">
        <v>5.5076400000000003</v>
      </c>
      <c r="H450" s="73">
        <f t="shared" si="88"/>
        <v>3.79</v>
      </c>
      <c r="I450" s="73">
        <f t="shared" si="89"/>
        <v>3.8483999999999998</v>
      </c>
      <c r="J450" s="73">
        <f t="shared" si="90"/>
        <v>3.8630200000000001</v>
      </c>
      <c r="K450" s="73">
        <v>3.8345799999999999</v>
      </c>
      <c r="L450" s="73">
        <f t="shared" si="91"/>
        <v>3.8516400000000002</v>
      </c>
      <c r="M450" s="66">
        <f t="shared" si="92"/>
        <v>0.89435409332128646</v>
      </c>
      <c r="N450" s="74">
        <f t="shared" si="94"/>
        <v>0.89</v>
      </c>
      <c r="O450" s="67">
        <v>23.46</v>
      </c>
      <c r="P450" s="68">
        <f t="shared" si="84"/>
        <v>23.46</v>
      </c>
      <c r="Q450" s="25"/>
      <c r="R450"/>
      <c r="S450" s="67">
        <v>18.059999999999999</v>
      </c>
      <c r="T450" s="67">
        <v>32.07</v>
      </c>
      <c r="U450" s="66">
        <f t="shared" si="95"/>
        <v>0.77574750830564798</v>
      </c>
      <c r="V450" s="73" t="str">
        <f t="shared" si="96"/>
        <v>N</v>
      </c>
      <c r="W450" s="66">
        <f t="shared" si="85"/>
        <v>-0.26847521047708134</v>
      </c>
      <c r="X450" s="73" t="str">
        <f t="shared" si="97"/>
        <v>Y</v>
      </c>
      <c r="Y450" s="73" t="str">
        <f t="shared" si="93"/>
        <v>N</v>
      </c>
      <c r="Z450" s="68">
        <f t="shared" si="86"/>
        <v>30.470000000000002</v>
      </c>
      <c r="AB450" s="59"/>
      <c r="AD450" s="59"/>
    </row>
    <row r="451" spans="1:30" s="58" customFormat="1" x14ac:dyDescent="0.25">
      <c r="A451" s="37" t="s">
        <v>485</v>
      </c>
      <c r="B451" s="38">
        <v>6006795</v>
      </c>
      <c r="C451" s="38">
        <v>145714</v>
      </c>
      <c r="D451" s="38">
        <v>0</v>
      </c>
      <c r="E451" s="71">
        <v>2.51702</v>
      </c>
      <c r="F451" s="71">
        <f t="shared" si="87"/>
        <v>0.71220000000000006</v>
      </c>
      <c r="G451" s="71">
        <v>4.2907400000000004</v>
      </c>
      <c r="H451" s="71">
        <f t="shared" si="88"/>
        <v>3.79</v>
      </c>
      <c r="I451" s="71">
        <f t="shared" si="89"/>
        <v>3.8483999999999998</v>
      </c>
      <c r="J451" s="71">
        <f t="shared" si="90"/>
        <v>3.00949</v>
      </c>
      <c r="K451" s="71">
        <v>2.8604799999999999</v>
      </c>
      <c r="L451" s="71">
        <f t="shared" si="91"/>
        <v>2.9498899999999999</v>
      </c>
      <c r="M451" s="60">
        <f t="shared" si="92"/>
        <v>0.85325893507893513</v>
      </c>
      <c r="N451" s="72">
        <f t="shared" si="94"/>
        <v>0.85</v>
      </c>
      <c r="O451" s="61">
        <v>20.37</v>
      </c>
      <c r="P451" s="62">
        <f t="shared" si="84"/>
        <v>20.37</v>
      </c>
      <c r="Q451" s="25"/>
      <c r="R451"/>
      <c r="S451" s="61">
        <v>12.76</v>
      </c>
      <c r="T451" s="61">
        <v>16.52</v>
      </c>
      <c r="U451" s="60">
        <f t="shared" si="95"/>
        <v>0.29467084639498431</v>
      </c>
      <c r="V451" s="71" t="str">
        <f t="shared" si="96"/>
        <v>N</v>
      </c>
      <c r="W451" s="60">
        <f t="shared" si="85"/>
        <v>0.23305084745762722</v>
      </c>
      <c r="X451" s="71" t="str">
        <f t="shared" si="97"/>
        <v>N</v>
      </c>
      <c r="Y451" s="71" t="str">
        <f t="shared" si="93"/>
        <v>N</v>
      </c>
      <c r="Z451" s="62">
        <f t="shared" si="86"/>
        <v>15.7</v>
      </c>
      <c r="AB451" s="59"/>
      <c r="AD451" s="59"/>
    </row>
    <row r="452" spans="1:30" s="58" customFormat="1" x14ac:dyDescent="0.25">
      <c r="A452" s="34" t="s">
        <v>486</v>
      </c>
      <c r="B452" s="36">
        <v>6003487</v>
      </c>
      <c r="C452" s="36">
        <v>145376</v>
      </c>
      <c r="D452" s="36">
        <v>0</v>
      </c>
      <c r="E452" s="2">
        <v>3.1745999999999999</v>
      </c>
      <c r="F452" s="2">
        <f t="shared" si="87"/>
        <v>0.71220000000000006</v>
      </c>
      <c r="G452" s="2">
        <v>4.4651199999999998</v>
      </c>
      <c r="H452" s="2">
        <f t="shared" si="88"/>
        <v>3.79</v>
      </c>
      <c r="I452" s="2">
        <f t="shared" si="89"/>
        <v>3.8483999999999998</v>
      </c>
      <c r="J452" s="2">
        <f t="shared" si="90"/>
        <v>3.1318000000000001</v>
      </c>
      <c r="K452" s="2">
        <v>2.88618</v>
      </c>
      <c r="L452" s="2">
        <f t="shared" si="91"/>
        <v>3.03355</v>
      </c>
      <c r="M452" s="63">
        <f t="shared" si="92"/>
        <v>1.0464966788086565</v>
      </c>
      <c r="N452" s="70">
        <f t="shared" si="94"/>
        <v>1.04</v>
      </c>
      <c r="O452" s="64">
        <v>33.159999999999997</v>
      </c>
      <c r="P452" s="65">
        <f t="shared" si="84"/>
        <v>33.159999999999997</v>
      </c>
      <c r="Q452" s="25"/>
      <c r="R452"/>
      <c r="S452" s="64">
        <v>36.44</v>
      </c>
      <c r="T452" s="64">
        <v>0</v>
      </c>
      <c r="U452" s="63">
        <f t="shared" si="95"/>
        <v>-1</v>
      </c>
      <c r="V452" s="2" t="str">
        <f t="shared" si="96"/>
        <v>Y</v>
      </c>
      <c r="W452" s="63">
        <f t="shared" si="85"/>
        <v>0</v>
      </c>
      <c r="X452" s="2" t="str">
        <f t="shared" si="97"/>
        <v>N</v>
      </c>
      <c r="Y452" s="2" t="str">
        <f t="shared" si="93"/>
        <v>N</v>
      </c>
      <c r="Z452" s="65">
        <f t="shared" si="86"/>
        <v>0</v>
      </c>
      <c r="AB452" s="59"/>
      <c r="AD452" s="59"/>
    </row>
    <row r="453" spans="1:30" s="58" customFormat="1" x14ac:dyDescent="0.25">
      <c r="A453" s="34" t="s">
        <v>487</v>
      </c>
      <c r="B453" s="36">
        <v>6006860</v>
      </c>
      <c r="C453" s="36">
        <v>145772</v>
      </c>
      <c r="D453" s="36">
        <v>0</v>
      </c>
      <c r="E453" s="2">
        <v>3.4239899999999999</v>
      </c>
      <c r="F453" s="2">
        <f t="shared" si="87"/>
        <v>0.71220000000000006</v>
      </c>
      <c r="G453" s="2">
        <v>3.4733499999999999</v>
      </c>
      <c r="H453" s="2">
        <f t="shared" si="88"/>
        <v>3.79</v>
      </c>
      <c r="I453" s="2">
        <f t="shared" si="89"/>
        <v>3.8483999999999998</v>
      </c>
      <c r="J453" s="2">
        <f t="shared" si="90"/>
        <v>2.4361799999999998</v>
      </c>
      <c r="K453" s="2">
        <v>3.1859000000000002</v>
      </c>
      <c r="L453" s="2">
        <f t="shared" si="91"/>
        <v>2.4361799999999998</v>
      </c>
      <c r="M453" s="63">
        <f t="shared" si="92"/>
        <v>1.4054749649040712</v>
      </c>
      <c r="N453" s="70">
        <f t="shared" si="94"/>
        <v>1.4</v>
      </c>
      <c r="O453" s="64">
        <v>38.68</v>
      </c>
      <c r="P453" s="65">
        <f t="shared" si="84"/>
        <v>38.68</v>
      </c>
      <c r="Q453" s="25"/>
      <c r="R453"/>
      <c r="S453" s="64">
        <v>37.04</v>
      </c>
      <c r="T453" s="64">
        <v>38.68</v>
      </c>
      <c r="U453" s="63">
        <f t="shared" si="95"/>
        <v>4.4276457883369348E-2</v>
      </c>
      <c r="V453" s="2" t="str">
        <f t="shared" si="96"/>
        <v>N</v>
      </c>
      <c r="W453" s="63">
        <f t="shared" si="85"/>
        <v>0</v>
      </c>
      <c r="X453" s="2" t="str">
        <f t="shared" si="97"/>
        <v>N</v>
      </c>
      <c r="Y453" s="2" t="str">
        <f t="shared" si="93"/>
        <v>N</v>
      </c>
      <c r="Z453" s="65">
        <f t="shared" si="86"/>
        <v>36.75</v>
      </c>
      <c r="AB453" s="59"/>
      <c r="AD453" s="59"/>
    </row>
    <row r="454" spans="1:30" s="58" customFormat="1" x14ac:dyDescent="0.25">
      <c r="A454" s="39" t="s">
        <v>488</v>
      </c>
      <c r="B454" s="40">
        <v>6006878</v>
      </c>
      <c r="C454" s="40">
        <v>145649</v>
      </c>
      <c r="D454" s="40">
        <v>0</v>
      </c>
      <c r="E454" s="73">
        <v>3.7439399999999998</v>
      </c>
      <c r="F454" s="73">
        <f t="shared" si="87"/>
        <v>0.71220000000000006</v>
      </c>
      <c r="G454" s="73">
        <v>4.5242000000000004</v>
      </c>
      <c r="H454" s="73">
        <f t="shared" si="88"/>
        <v>3.79</v>
      </c>
      <c r="I454" s="73">
        <f t="shared" si="89"/>
        <v>3.8483999999999998</v>
      </c>
      <c r="J454" s="73">
        <f t="shared" si="90"/>
        <v>3.1732399999999998</v>
      </c>
      <c r="K454" s="73">
        <v>3.1782400000000002</v>
      </c>
      <c r="L454" s="73">
        <f t="shared" si="91"/>
        <v>3.1732399999999998</v>
      </c>
      <c r="M454" s="66">
        <f t="shared" si="92"/>
        <v>1.1798477266138079</v>
      </c>
      <c r="N454" s="74">
        <f t="shared" si="94"/>
        <v>1.17</v>
      </c>
      <c r="O454" s="67">
        <v>37.49</v>
      </c>
      <c r="P454" s="68">
        <f t="shared" si="84"/>
        <v>37.49</v>
      </c>
      <c r="Q454" s="25"/>
      <c r="R454"/>
      <c r="S454" s="67">
        <v>32.07</v>
      </c>
      <c r="T454" s="67">
        <v>38.68</v>
      </c>
      <c r="U454" s="66">
        <f t="shared" si="95"/>
        <v>0.20611163080760833</v>
      </c>
      <c r="V454" s="73" t="str">
        <f t="shared" si="96"/>
        <v>N</v>
      </c>
      <c r="W454" s="66">
        <f t="shared" si="85"/>
        <v>-3.0765253360909971E-2</v>
      </c>
      <c r="X454" s="73" t="str">
        <f t="shared" si="97"/>
        <v>N</v>
      </c>
      <c r="Y454" s="73" t="str">
        <f t="shared" si="93"/>
        <v>N</v>
      </c>
      <c r="Z454" s="68">
        <f t="shared" si="86"/>
        <v>36.75</v>
      </c>
      <c r="AB454" s="59"/>
      <c r="AD454" s="59"/>
    </row>
    <row r="455" spans="1:30" s="58" customFormat="1" x14ac:dyDescent="0.25">
      <c r="A455" s="37" t="s">
        <v>489</v>
      </c>
      <c r="B455" s="38">
        <v>6009989</v>
      </c>
      <c r="C455" s="38">
        <v>145476</v>
      </c>
      <c r="D455" s="38">
        <v>0</v>
      </c>
      <c r="E455" s="71">
        <v>3.5865900000000002</v>
      </c>
      <c r="F455" s="71">
        <f t="shared" si="87"/>
        <v>0.71220000000000006</v>
      </c>
      <c r="G455" s="71">
        <v>3.8167800000000001</v>
      </c>
      <c r="H455" s="71">
        <f t="shared" si="88"/>
        <v>3.79</v>
      </c>
      <c r="I455" s="71">
        <f t="shared" si="89"/>
        <v>3.8483999999999998</v>
      </c>
      <c r="J455" s="71">
        <f t="shared" si="90"/>
        <v>2.67706</v>
      </c>
      <c r="K455" s="71">
        <v>3.1122100000000001</v>
      </c>
      <c r="L455" s="71">
        <f t="shared" si="91"/>
        <v>2.67706</v>
      </c>
      <c r="M455" s="60">
        <f t="shared" si="92"/>
        <v>1.3397495760274332</v>
      </c>
      <c r="N455" s="72">
        <f t="shared" si="94"/>
        <v>1.33</v>
      </c>
      <c r="O455" s="61">
        <v>38.68</v>
      </c>
      <c r="P455" s="62">
        <f t="shared" si="84"/>
        <v>38.68</v>
      </c>
      <c r="Q455" s="25"/>
      <c r="R455"/>
      <c r="S455" s="61">
        <v>36.590000000000003</v>
      </c>
      <c r="T455" s="61">
        <v>38.68</v>
      </c>
      <c r="U455" s="60">
        <f t="shared" si="95"/>
        <v>5.7119431538671661E-2</v>
      </c>
      <c r="V455" s="71" t="str">
        <f t="shared" si="96"/>
        <v>N</v>
      </c>
      <c r="W455" s="60">
        <f t="shared" si="85"/>
        <v>0</v>
      </c>
      <c r="X455" s="71" t="str">
        <f t="shared" si="97"/>
        <v>N</v>
      </c>
      <c r="Y455" s="71" t="str">
        <f t="shared" si="93"/>
        <v>N</v>
      </c>
      <c r="Z455" s="62">
        <f t="shared" si="86"/>
        <v>36.75</v>
      </c>
      <c r="AB455" s="59"/>
      <c r="AD455" s="59"/>
    </row>
    <row r="456" spans="1:30" s="58" customFormat="1" x14ac:dyDescent="0.25">
      <c r="A456" s="34" t="s">
        <v>490</v>
      </c>
      <c r="B456" s="36">
        <v>6006985</v>
      </c>
      <c r="C456" s="36">
        <v>145426</v>
      </c>
      <c r="D456" s="36">
        <v>0</v>
      </c>
      <c r="E456" s="2">
        <v>3.53572</v>
      </c>
      <c r="F456" s="2">
        <f t="shared" si="87"/>
        <v>0.71220000000000006</v>
      </c>
      <c r="G456" s="2">
        <v>4.4292299999999996</v>
      </c>
      <c r="H456" s="2">
        <f t="shared" si="88"/>
        <v>3.79</v>
      </c>
      <c r="I456" s="2">
        <f t="shared" si="89"/>
        <v>3.8483999999999998</v>
      </c>
      <c r="J456" s="2">
        <f t="shared" si="90"/>
        <v>3.10663</v>
      </c>
      <c r="K456" s="2">
        <v>3.36185</v>
      </c>
      <c r="L456" s="2">
        <f t="shared" si="91"/>
        <v>3.10663</v>
      </c>
      <c r="M456" s="63">
        <f t="shared" si="92"/>
        <v>1.1381207288927229</v>
      </c>
      <c r="N456" s="70">
        <f t="shared" si="94"/>
        <v>1.1299999999999999</v>
      </c>
      <c r="O456" s="64">
        <v>36.89</v>
      </c>
      <c r="P456" s="65">
        <f t="shared" ref="P456:P519" si="98">IF(Y456="Y",Z456,O456)</f>
        <v>36.89</v>
      </c>
      <c r="Q456" s="25"/>
      <c r="R456"/>
      <c r="S456" s="64">
        <v>31.53</v>
      </c>
      <c r="T456" s="64">
        <v>34.26</v>
      </c>
      <c r="U456" s="63">
        <f t="shared" si="95"/>
        <v>8.6584205518553656E-2</v>
      </c>
      <c r="V456" s="2" t="str">
        <f t="shared" si="96"/>
        <v>N</v>
      </c>
      <c r="W456" s="63">
        <f t="shared" ref="W456:W519" si="99">IF(T456=0,0,(O456-T456)/T456)</f>
        <v>7.6765907764156524E-2</v>
      </c>
      <c r="X456" s="2" t="str">
        <f t="shared" si="97"/>
        <v>N</v>
      </c>
      <c r="Y456" s="2" t="str">
        <f t="shared" si="93"/>
        <v>N</v>
      </c>
      <c r="Z456" s="65">
        <f t="shared" ref="Z456:Z519" si="100">ROUNDUP(T456*0.95,2)</f>
        <v>32.549999999999997</v>
      </c>
      <c r="AB456" s="59"/>
      <c r="AD456" s="59"/>
    </row>
    <row r="457" spans="1:30" s="58" customFormat="1" x14ac:dyDescent="0.25">
      <c r="A457" s="34" t="s">
        <v>491</v>
      </c>
      <c r="B457" s="36">
        <v>6007041</v>
      </c>
      <c r="C457" s="36">
        <v>145751</v>
      </c>
      <c r="D457" s="36">
        <v>0</v>
      </c>
      <c r="E457" s="2">
        <v>3.4907699999999999</v>
      </c>
      <c r="F457" s="2">
        <f t="shared" ref="F457:F520" si="101">$F$5</f>
        <v>0.71220000000000006</v>
      </c>
      <c r="G457" s="2">
        <v>4.3539899999999996</v>
      </c>
      <c r="H457" s="2">
        <f t="shared" ref="H457:H520" si="102">$H$5</f>
        <v>3.79</v>
      </c>
      <c r="I457" s="2">
        <f t="shared" ref="I457:I520" si="103">$I$5</f>
        <v>3.8483999999999998</v>
      </c>
      <c r="J457" s="2">
        <f t="shared" ref="J457:J520" si="104">ROUND(F457*G457*(H457/I457),5)</f>
        <v>3.0538500000000002</v>
      </c>
      <c r="K457" s="2">
        <v>3.5473400000000002</v>
      </c>
      <c r="L457" s="2">
        <f t="shared" ref="L457:L520" si="105">IF($J457=0,$K457,IF($K457=0,$J457,IF($J457&lt;$K457,$J457,ROUND(($J457*$L$5)+($K457*$L$4),5))))</f>
        <v>3.0538500000000002</v>
      </c>
      <c r="M457" s="63">
        <f t="shared" ref="M457:M520" si="106">IFERROR(E457/L457,0)</f>
        <v>1.1430718601110073</v>
      </c>
      <c r="N457" s="70">
        <f t="shared" si="94"/>
        <v>1.1399999999999999</v>
      </c>
      <c r="O457" s="64">
        <v>37.04</v>
      </c>
      <c r="P457" s="65">
        <f t="shared" si="98"/>
        <v>37.04</v>
      </c>
      <c r="Q457" s="25"/>
      <c r="R457"/>
      <c r="S457" s="64">
        <v>25.77</v>
      </c>
      <c r="T457" s="64">
        <v>33.159999999999997</v>
      </c>
      <c r="U457" s="63">
        <f t="shared" si="95"/>
        <v>0.28676755917733787</v>
      </c>
      <c r="V457" s="2" t="str">
        <f t="shared" si="96"/>
        <v>N</v>
      </c>
      <c r="W457" s="63">
        <f t="shared" si="99"/>
        <v>0.11700844390832336</v>
      </c>
      <c r="X457" s="2" t="str">
        <f t="shared" si="97"/>
        <v>N</v>
      </c>
      <c r="Y457" s="2" t="str">
        <f t="shared" ref="Y457:Y520" si="107">IF(AND(V457="Y",X457="Y"),"Y","N")</f>
        <v>N</v>
      </c>
      <c r="Z457" s="65">
        <f t="shared" si="100"/>
        <v>31.51</v>
      </c>
      <c r="AB457" s="59"/>
      <c r="AD457" s="59"/>
    </row>
    <row r="458" spans="1:30" s="58" customFormat="1" x14ac:dyDescent="0.25">
      <c r="A458" s="34" t="s">
        <v>492</v>
      </c>
      <c r="B458" s="36">
        <v>6002109</v>
      </c>
      <c r="C458" s="36">
        <v>145584</v>
      </c>
      <c r="D458" s="36">
        <v>0</v>
      </c>
      <c r="E458" s="2">
        <v>2.32972</v>
      </c>
      <c r="F458" s="2">
        <f t="shared" si="101"/>
        <v>0.71220000000000006</v>
      </c>
      <c r="G458" s="2">
        <v>3.0358900000000002</v>
      </c>
      <c r="H458" s="2">
        <f t="shared" si="102"/>
        <v>3.79</v>
      </c>
      <c r="I458" s="2">
        <f t="shared" si="103"/>
        <v>3.8483999999999998</v>
      </c>
      <c r="J458" s="2">
        <f t="shared" si="104"/>
        <v>2.1293500000000001</v>
      </c>
      <c r="K458" s="2">
        <v>2.6519200000000001</v>
      </c>
      <c r="L458" s="2">
        <f t="shared" si="105"/>
        <v>2.1293500000000001</v>
      </c>
      <c r="M458" s="63">
        <f t="shared" si="106"/>
        <v>1.0940991382346725</v>
      </c>
      <c r="N458" s="70">
        <f t="shared" ref="N458:N521" si="108">ROUNDDOWN(M458,2)</f>
        <v>1.0900000000000001</v>
      </c>
      <c r="O458" s="64">
        <v>35.89</v>
      </c>
      <c r="P458" s="65">
        <f t="shared" si="98"/>
        <v>35.89</v>
      </c>
      <c r="Q458" s="25"/>
      <c r="R458"/>
      <c r="S458" s="64">
        <v>29.03</v>
      </c>
      <c r="T458" s="64">
        <v>36.44</v>
      </c>
      <c r="U458" s="63">
        <f t="shared" ref="U458:U521" si="109">IFERROR((T458-S458)/S458,0)</f>
        <v>0.2552531863589389</v>
      </c>
      <c r="V458" s="2" t="str">
        <f t="shared" ref="V458:V521" si="110">IF(U458&lt;-0.05,"Y","N")</f>
        <v>N</v>
      </c>
      <c r="W458" s="63">
        <f t="shared" si="99"/>
        <v>-1.5093304061470834E-2</v>
      </c>
      <c r="X458" s="2" t="str">
        <f t="shared" ref="X458:X521" si="111">IF(W458&lt;-0.05,"Y","N")</f>
        <v>N</v>
      </c>
      <c r="Y458" s="2" t="str">
        <f t="shared" si="107"/>
        <v>N</v>
      </c>
      <c r="Z458" s="65">
        <f t="shared" si="100"/>
        <v>34.619999999999997</v>
      </c>
      <c r="AB458" s="59"/>
      <c r="AD458" s="59"/>
    </row>
    <row r="459" spans="1:30" s="58" customFormat="1" x14ac:dyDescent="0.25">
      <c r="A459" s="39" t="s">
        <v>493</v>
      </c>
      <c r="B459" s="40">
        <v>6007843</v>
      </c>
      <c r="C459" s="40">
        <v>145681</v>
      </c>
      <c r="D459" s="40">
        <v>0</v>
      </c>
      <c r="E459" s="73">
        <v>3.53166</v>
      </c>
      <c r="F459" s="73">
        <f t="shared" si="101"/>
        <v>0.71220000000000006</v>
      </c>
      <c r="G459" s="73">
        <v>4.3261900000000004</v>
      </c>
      <c r="H459" s="73">
        <f t="shared" si="102"/>
        <v>3.79</v>
      </c>
      <c r="I459" s="73">
        <f t="shared" si="103"/>
        <v>3.8483999999999998</v>
      </c>
      <c r="J459" s="73">
        <f t="shared" si="104"/>
        <v>3.0343599999999999</v>
      </c>
      <c r="K459" s="73">
        <v>3.1510899999999999</v>
      </c>
      <c r="L459" s="73">
        <f t="shared" si="105"/>
        <v>3.0343599999999999</v>
      </c>
      <c r="M459" s="66">
        <f t="shared" si="106"/>
        <v>1.1638895846241053</v>
      </c>
      <c r="N459" s="74">
        <f t="shared" si="108"/>
        <v>1.1599999999999999</v>
      </c>
      <c r="O459" s="67">
        <v>37.340000000000003</v>
      </c>
      <c r="P459" s="68">
        <f t="shared" si="98"/>
        <v>37.340000000000003</v>
      </c>
      <c r="Q459" s="25"/>
      <c r="R459"/>
      <c r="S459" s="67">
        <v>33.159999999999997</v>
      </c>
      <c r="T459" s="67">
        <v>37.78</v>
      </c>
      <c r="U459" s="66">
        <f t="shared" si="109"/>
        <v>0.13932448733413766</v>
      </c>
      <c r="V459" s="73" t="str">
        <f t="shared" si="110"/>
        <v>N</v>
      </c>
      <c r="W459" s="66">
        <f t="shared" si="99"/>
        <v>-1.1646373742720956E-2</v>
      </c>
      <c r="X459" s="73" t="str">
        <f t="shared" si="111"/>
        <v>N</v>
      </c>
      <c r="Y459" s="73" t="str">
        <f t="shared" si="107"/>
        <v>N</v>
      </c>
      <c r="Z459" s="68">
        <f t="shared" si="100"/>
        <v>35.9</v>
      </c>
      <c r="AB459" s="59"/>
      <c r="AD459" s="59"/>
    </row>
    <row r="460" spans="1:30" s="58" customFormat="1" x14ac:dyDescent="0.25">
      <c r="A460" s="37" t="s">
        <v>494</v>
      </c>
      <c r="B460" s="38">
        <v>6004766</v>
      </c>
      <c r="C460" s="38">
        <v>145221</v>
      </c>
      <c r="D460" s="38">
        <v>0</v>
      </c>
      <c r="E460" s="71">
        <v>2.7824900000000001</v>
      </c>
      <c r="F460" s="71">
        <f t="shared" si="101"/>
        <v>0.71220000000000006</v>
      </c>
      <c r="G460" s="71">
        <v>5.1865100000000002</v>
      </c>
      <c r="H460" s="71">
        <f t="shared" si="102"/>
        <v>3.79</v>
      </c>
      <c r="I460" s="71">
        <f t="shared" si="103"/>
        <v>3.8483999999999998</v>
      </c>
      <c r="J460" s="71">
        <f t="shared" si="104"/>
        <v>3.6377799999999998</v>
      </c>
      <c r="K460" s="71">
        <v>2.9905599999999999</v>
      </c>
      <c r="L460" s="71">
        <f t="shared" si="105"/>
        <v>3.3788900000000002</v>
      </c>
      <c r="M460" s="60">
        <f t="shared" si="106"/>
        <v>0.82349233032149616</v>
      </c>
      <c r="N460" s="72">
        <f t="shared" si="108"/>
        <v>0.82</v>
      </c>
      <c r="O460" s="61">
        <v>18.059999999999999</v>
      </c>
      <c r="P460" s="62">
        <f t="shared" si="98"/>
        <v>18.059999999999999</v>
      </c>
      <c r="Q460" s="25"/>
      <c r="R460"/>
      <c r="S460" s="61">
        <v>24.23</v>
      </c>
      <c r="T460" s="61">
        <v>25.77</v>
      </c>
      <c r="U460" s="60">
        <f t="shared" si="109"/>
        <v>6.3557573256293812E-2</v>
      </c>
      <c r="V460" s="71" t="str">
        <f t="shared" si="110"/>
        <v>N</v>
      </c>
      <c r="W460" s="60">
        <f t="shared" si="99"/>
        <v>-0.29918509895227013</v>
      </c>
      <c r="X460" s="71" t="str">
        <f t="shared" si="111"/>
        <v>Y</v>
      </c>
      <c r="Y460" s="71" t="str">
        <f t="shared" si="107"/>
        <v>N</v>
      </c>
      <c r="Z460" s="62">
        <f t="shared" si="100"/>
        <v>24.490000000000002</v>
      </c>
      <c r="AB460" s="59"/>
      <c r="AD460" s="59"/>
    </row>
    <row r="461" spans="1:30" s="58" customFormat="1" x14ac:dyDescent="0.25">
      <c r="A461" s="34" t="s">
        <v>495</v>
      </c>
      <c r="B461" s="36">
        <v>6007090</v>
      </c>
      <c r="C461" s="36">
        <v>145469</v>
      </c>
      <c r="D461" s="36">
        <v>0</v>
      </c>
      <c r="E461" s="2">
        <v>3.1586500000000002</v>
      </c>
      <c r="F461" s="2">
        <f t="shared" si="101"/>
        <v>0.71220000000000006</v>
      </c>
      <c r="G461" s="2">
        <v>3.9289000000000001</v>
      </c>
      <c r="H461" s="2">
        <f t="shared" si="102"/>
        <v>3.79</v>
      </c>
      <c r="I461" s="2">
        <f t="shared" si="103"/>
        <v>3.8483999999999998</v>
      </c>
      <c r="J461" s="2">
        <f t="shared" si="104"/>
        <v>2.7557</v>
      </c>
      <c r="K461" s="2">
        <v>3.1948400000000001</v>
      </c>
      <c r="L461" s="2">
        <f t="shared" si="105"/>
        <v>2.7557</v>
      </c>
      <c r="M461" s="63">
        <f t="shared" si="106"/>
        <v>1.1462241898610155</v>
      </c>
      <c r="N461" s="70">
        <f t="shared" si="108"/>
        <v>1.1399999999999999</v>
      </c>
      <c r="O461" s="64">
        <v>37.04</v>
      </c>
      <c r="P461" s="65">
        <f t="shared" si="98"/>
        <v>37.04</v>
      </c>
      <c r="Q461" s="25"/>
      <c r="R461"/>
      <c r="S461" s="64">
        <v>24.23</v>
      </c>
      <c r="T461" s="64">
        <v>35.89</v>
      </c>
      <c r="U461" s="63">
        <f t="shared" si="109"/>
        <v>0.48122162608336772</v>
      </c>
      <c r="V461" s="2" t="str">
        <f t="shared" si="110"/>
        <v>N</v>
      </c>
      <c r="W461" s="63">
        <f t="shared" si="99"/>
        <v>3.2042351629980453E-2</v>
      </c>
      <c r="X461" s="2" t="str">
        <f t="shared" si="111"/>
        <v>N</v>
      </c>
      <c r="Y461" s="2" t="str">
        <f t="shared" si="107"/>
        <v>N</v>
      </c>
      <c r="Z461" s="65">
        <f t="shared" si="100"/>
        <v>34.1</v>
      </c>
      <c r="AB461" s="59"/>
      <c r="AD461" s="59"/>
    </row>
    <row r="462" spans="1:30" s="58" customFormat="1" x14ac:dyDescent="0.25">
      <c r="A462" s="34" t="s">
        <v>496</v>
      </c>
      <c r="B462" s="36">
        <v>6003073</v>
      </c>
      <c r="C462" s="36">
        <v>146071</v>
      </c>
      <c r="D462" s="36">
        <v>0</v>
      </c>
      <c r="E462" s="2">
        <v>2.6665100000000002</v>
      </c>
      <c r="F462" s="2">
        <f t="shared" si="101"/>
        <v>0.71220000000000006</v>
      </c>
      <c r="G462" s="2">
        <v>4.1397899999999996</v>
      </c>
      <c r="H462" s="2">
        <f t="shared" si="102"/>
        <v>3.79</v>
      </c>
      <c r="I462" s="2">
        <f t="shared" si="103"/>
        <v>3.8483999999999998</v>
      </c>
      <c r="J462" s="2">
        <f t="shared" si="104"/>
        <v>2.9036200000000001</v>
      </c>
      <c r="K462" s="2">
        <v>3.09714</v>
      </c>
      <c r="L462" s="2">
        <f t="shared" si="105"/>
        <v>2.9036200000000001</v>
      </c>
      <c r="M462" s="63">
        <f t="shared" si="106"/>
        <v>0.9183398654093855</v>
      </c>
      <c r="N462" s="70">
        <f t="shared" si="108"/>
        <v>0.91</v>
      </c>
      <c r="O462" s="64">
        <v>25</v>
      </c>
      <c r="P462" s="65">
        <f t="shared" si="98"/>
        <v>25</v>
      </c>
      <c r="Q462" s="25"/>
      <c r="R462"/>
      <c r="S462" s="64">
        <v>18.059999999999999</v>
      </c>
      <c r="T462" s="64">
        <v>29.03</v>
      </c>
      <c r="U462" s="63">
        <f t="shared" si="109"/>
        <v>0.60741971207087508</v>
      </c>
      <c r="V462" s="2" t="str">
        <f t="shared" si="110"/>
        <v>N</v>
      </c>
      <c r="W462" s="63">
        <f t="shared" si="99"/>
        <v>-0.13882190837065109</v>
      </c>
      <c r="X462" s="2" t="str">
        <f t="shared" si="111"/>
        <v>Y</v>
      </c>
      <c r="Y462" s="2" t="str">
        <f t="shared" si="107"/>
        <v>N</v>
      </c>
      <c r="Z462" s="65">
        <f t="shared" si="100"/>
        <v>27.580000000000002</v>
      </c>
      <c r="AB462" s="59"/>
      <c r="AD462" s="59"/>
    </row>
    <row r="463" spans="1:30" s="58" customFormat="1" x14ac:dyDescent="0.25">
      <c r="A463" s="34" t="s">
        <v>497</v>
      </c>
      <c r="B463" s="36">
        <v>6003875</v>
      </c>
      <c r="C463" s="36">
        <v>146077</v>
      </c>
      <c r="D463" s="36">
        <v>0</v>
      </c>
      <c r="E463" s="2">
        <v>2.9365800000000002</v>
      </c>
      <c r="F463" s="2">
        <f t="shared" si="101"/>
        <v>0.71220000000000006</v>
      </c>
      <c r="G463" s="2">
        <v>3.9760300000000002</v>
      </c>
      <c r="H463" s="2">
        <f t="shared" si="102"/>
        <v>3.79</v>
      </c>
      <c r="I463" s="2">
        <f t="shared" si="103"/>
        <v>3.8483999999999998</v>
      </c>
      <c r="J463" s="2">
        <f t="shared" si="104"/>
        <v>2.7887599999999999</v>
      </c>
      <c r="K463" s="2">
        <v>2.84673</v>
      </c>
      <c r="L463" s="2">
        <f t="shared" si="105"/>
        <v>2.7887599999999999</v>
      </c>
      <c r="M463" s="63">
        <f t="shared" si="106"/>
        <v>1.0530056369138974</v>
      </c>
      <c r="N463" s="70">
        <f t="shared" si="108"/>
        <v>1.05</v>
      </c>
      <c r="O463" s="64">
        <v>33.71</v>
      </c>
      <c r="P463" s="65">
        <f t="shared" si="98"/>
        <v>33.71</v>
      </c>
      <c r="Q463" s="25"/>
      <c r="R463"/>
      <c r="S463" s="64">
        <v>30.33</v>
      </c>
      <c r="T463" s="64">
        <v>33.159999999999997</v>
      </c>
      <c r="U463" s="63">
        <f t="shared" si="109"/>
        <v>9.3306956808440436E-2</v>
      </c>
      <c r="V463" s="2" t="str">
        <f t="shared" si="110"/>
        <v>N</v>
      </c>
      <c r="W463" s="63">
        <f t="shared" si="99"/>
        <v>1.658624849215936E-2</v>
      </c>
      <c r="X463" s="2" t="str">
        <f t="shared" si="111"/>
        <v>N</v>
      </c>
      <c r="Y463" s="2" t="str">
        <f t="shared" si="107"/>
        <v>N</v>
      </c>
      <c r="Z463" s="65">
        <f t="shared" si="100"/>
        <v>31.51</v>
      </c>
      <c r="AB463" s="59"/>
      <c r="AD463" s="59"/>
    </row>
    <row r="464" spans="1:30" s="58" customFormat="1" x14ac:dyDescent="0.25">
      <c r="A464" s="39" t="s">
        <v>498</v>
      </c>
      <c r="B464" s="40">
        <v>6007157</v>
      </c>
      <c r="C464" s="40">
        <v>145839</v>
      </c>
      <c r="D464" s="40">
        <v>0</v>
      </c>
      <c r="E464" s="73">
        <v>2.5759099999999999</v>
      </c>
      <c r="F464" s="73">
        <f t="shared" si="101"/>
        <v>0.71220000000000006</v>
      </c>
      <c r="G464" s="73">
        <v>4.0453200000000002</v>
      </c>
      <c r="H464" s="73">
        <f t="shared" si="102"/>
        <v>3.79</v>
      </c>
      <c r="I464" s="73">
        <f t="shared" si="103"/>
        <v>3.8483999999999998</v>
      </c>
      <c r="J464" s="73">
        <f t="shared" si="104"/>
        <v>2.8373599999999999</v>
      </c>
      <c r="K464" s="73">
        <v>3.3616999999999999</v>
      </c>
      <c r="L464" s="73">
        <f t="shared" si="105"/>
        <v>2.8373599999999999</v>
      </c>
      <c r="M464" s="66">
        <f t="shared" si="106"/>
        <v>0.90785448445033412</v>
      </c>
      <c r="N464" s="74">
        <f t="shared" si="108"/>
        <v>0.9</v>
      </c>
      <c r="O464" s="67">
        <v>24.23</v>
      </c>
      <c r="P464" s="68">
        <f t="shared" si="98"/>
        <v>24.23</v>
      </c>
      <c r="Q464" s="25"/>
      <c r="R464"/>
      <c r="S464" s="67">
        <v>15.77</v>
      </c>
      <c r="T464" s="67">
        <v>29.68</v>
      </c>
      <c r="U464" s="66">
        <f t="shared" si="109"/>
        <v>0.88205453392517441</v>
      </c>
      <c r="V464" s="73" t="str">
        <f t="shared" si="110"/>
        <v>N</v>
      </c>
      <c r="W464" s="66">
        <f t="shared" si="99"/>
        <v>-0.18362533692722369</v>
      </c>
      <c r="X464" s="73" t="str">
        <f t="shared" si="111"/>
        <v>Y</v>
      </c>
      <c r="Y464" s="73" t="str">
        <f t="shared" si="107"/>
        <v>N</v>
      </c>
      <c r="Z464" s="68">
        <f t="shared" si="100"/>
        <v>28.200000000000003</v>
      </c>
      <c r="AB464" s="59"/>
      <c r="AD464" s="59"/>
    </row>
    <row r="465" spans="1:30" s="58" customFormat="1" x14ac:dyDescent="0.25">
      <c r="A465" s="37" t="s">
        <v>499</v>
      </c>
      <c r="B465" s="38">
        <v>6002315</v>
      </c>
      <c r="C465" s="38">
        <v>145765</v>
      </c>
      <c r="D465" s="38">
        <v>0</v>
      </c>
      <c r="E465" s="71">
        <v>2.58908</v>
      </c>
      <c r="F465" s="71">
        <f t="shared" si="101"/>
        <v>0.71220000000000006</v>
      </c>
      <c r="G465" s="71">
        <v>3.6712899999999999</v>
      </c>
      <c r="H465" s="71">
        <f t="shared" si="102"/>
        <v>3.79</v>
      </c>
      <c r="I465" s="71">
        <f t="shared" si="103"/>
        <v>3.8483999999999998</v>
      </c>
      <c r="J465" s="71">
        <f t="shared" si="104"/>
        <v>2.5750099999999998</v>
      </c>
      <c r="K465" s="71">
        <v>3.0674700000000001</v>
      </c>
      <c r="L465" s="71">
        <f t="shared" si="105"/>
        <v>2.5750099999999998</v>
      </c>
      <c r="M465" s="60">
        <f t="shared" si="106"/>
        <v>1.0054640564502664</v>
      </c>
      <c r="N465" s="72">
        <f t="shared" si="108"/>
        <v>1</v>
      </c>
      <c r="O465" s="61">
        <v>30.98</v>
      </c>
      <c r="P465" s="62">
        <f t="shared" si="98"/>
        <v>30.98</v>
      </c>
      <c r="Q465" s="25"/>
      <c r="R465"/>
      <c r="S465" s="61">
        <v>15.77</v>
      </c>
      <c r="T465" s="61">
        <v>23.46</v>
      </c>
      <c r="U465" s="60">
        <f t="shared" si="109"/>
        <v>0.48763474952441355</v>
      </c>
      <c r="V465" s="71" t="str">
        <f t="shared" si="110"/>
        <v>N</v>
      </c>
      <c r="W465" s="60">
        <f t="shared" si="99"/>
        <v>0.32054560954816708</v>
      </c>
      <c r="X465" s="71" t="str">
        <f t="shared" si="111"/>
        <v>N</v>
      </c>
      <c r="Y465" s="71" t="str">
        <f t="shared" si="107"/>
        <v>N</v>
      </c>
      <c r="Z465" s="62">
        <f t="shared" si="100"/>
        <v>22.290000000000003</v>
      </c>
      <c r="AB465" s="59"/>
      <c r="AD465" s="59"/>
    </row>
    <row r="466" spans="1:30" s="58" customFormat="1" x14ac:dyDescent="0.25">
      <c r="A466" s="34" t="s">
        <v>500</v>
      </c>
      <c r="B466" s="36">
        <v>6001374</v>
      </c>
      <c r="C466" s="36">
        <v>145989</v>
      </c>
      <c r="D466" s="36">
        <v>0</v>
      </c>
      <c r="E466" s="2">
        <v>2.9314800000000001</v>
      </c>
      <c r="F466" s="2">
        <f t="shared" si="101"/>
        <v>0.71220000000000006</v>
      </c>
      <c r="G466" s="2">
        <v>5.4306999999999999</v>
      </c>
      <c r="H466" s="2">
        <f t="shared" si="102"/>
        <v>3.79</v>
      </c>
      <c r="I466" s="2">
        <f t="shared" si="103"/>
        <v>3.8483999999999998</v>
      </c>
      <c r="J466" s="2">
        <f t="shared" si="104"/>
        <v>3.80905</v>
      </c>
      <c r="K466" s="2">
        <v>4.11043</v>
      </c>
      <c r="L466" s="2">
        <f t="shared" si="105"/>
        <v>3.80905</v>
      </c>
      <c r="M466" s="63">
        <f t="shared" si="106"/>
        <v>0.76960922014675581</v>
      </c>
      <c r="N466" s="70">
        <f t="shared" si="108"/>
        <v>0.76</v>
      </c>
      <c r="O466" s="64">
        <v>13.51</v>
      </c>
      <c r="P466" s="65">
        <f t="shared" si="98"/>
        <v>13.51</v>
      </c>
      <c r="Q466" s="25"/>
      <c r="R466"/>
      <c r="S466" s="64">
        <v>12.01</v>
      </c>
      <c r="T466" s="64">
        <v>17.29</v>
      </c>
      <c r="U466" s="63">
        <f t="shared" si="109"/>
        <v>0.43963363863447125</v>
      </c>
      <c r="V466" s="2" t="str">
        <f t="shared" si="110"/>
        <v>N</v>
      </c>
      <c r="W466" s="63">
        <f t="shared" si="99"/>
        <v>-0.2186234817813765</v>
      </c>
      <c r="X466" s="2" t="str">
        <f t="shared" si="111"/>
        <v>Y</v>
      </c>
      <c r="Y466" s="2" t="str">
        <f t="shared" si="107"/>
        <v>N</v>
      </c>
      <c r="Z466" s="65">
        <f t="shared" si="100"/>
        <v>16.430000000000003</v>
      </c>
      <c r="AB466" s="59"/>
      <c r="AD466" s="59"/>
    </row>
    <row r="467" spans="1:30" s="58" customFormat="1" x14ac:dyDescent="0.25">
      <c r="A467" s="34" t="s">
        <v>501</v>
      </c>
      <c r="B467" s="36">
        <v>6005003</v>
      </c>
      <c r="C467" s="36">
        <v>145938</v>
      </c>
      <c r="D467" s="36">
        <v>0</v>
      </c>
      <c r="E467" s="2">
        <v>2.1234899999999999</v>
      </c>
      <c r="F467" s="2">
        <f t="shared" si="101"/>
        <v>0.71220000000000006</v>
      </c>
      <c r="G467" s="2">
        <v>4.5079799999999999</v>
      </c>
      <c r="H467" s="2">
        <f t="shared" si="102"/>
        <v>3.79</v>
      </c>
      <c r="I467" s="2">
        <f t="shared" si="103"/>
        <v>3.8483999999999998</v>
      </c>
      <c r="J467" s="2">
        <f t="shared" si="104"/>
        <v>3.1618599999999999</v>
      </c>
      <c r="K467" s="2">
        <v>3.50962</v>
      </c>
      <c r="L467" s="2">
        <f t="shared" si="105"/>
        <v>3.1618599999999999</v>
      </c>
      <c r="M467" s="63">
        <f t="shared" si="106"/>
        <v>0.67159520029349806</v>
      </c>
      <c r="N467" s="70">
        <f t="shared" si="108"/>
        <v>0.67</v>
      </c>
      <c r="O467" s="64">
        <v>0</v>
      </c>
      <c r="P467" s="65">
        <f t="shared" si="98"/>
        <v>0</v>
      </c>
      <c r="Q467" s="25"/>
      <c r="R467"/>
      <c r="S467" s="64">
        <v>0</v>
      </c>
      <c r="T467" s="64">
        <v>0</v>
      </c>
      <c r="U467" s="63">
        <f t="shared" si="109"/>
        <v>0</v>
      </c>
      <c r="V467" s="2" t="str">
        <f t="shared" si="110"/>
        <v>N</v>
      </c>
      <c r="W467" s="63">
        <f t="shared" si="99"/>
        <v>0</v>
      </c>
      <c r="X467" s="2" t="str">
        <f t="shared" si="111"/>
        <v>N</v>
      </c>
      <c r="Y467" s="2" t="str">
        <f t="shared" si="107"/>
        <v>N</v>
      </c>
      <c r="Z467" s="65">
        <f t="shared" si="100"/>
        <v>0</v>
      </c>
      <c r="AB467" s="59"/>
      <c r="AD467" s="59"/>
    </row>
    <row r="468" spans="1:30" s="58" customFormat="1" x14ac:dyDescent="0.25">
      <c r="A468" s="34" t="s">
        <v>502</v>
      </c>
      <c r="B468" s="36">
        <v>6014385</v>
      </c>
      <c r="C468" s="36">
        <v>145841</v>
      </c>
      <c r="D468" s="36">
        <v>0</v>
      </c>
      <c r="E468" s="2">
        <v>3.8761299999999999</v>
      </c>
      <c r="F468" s="2">
        <f t="shared" si="101"/>
        <v>0.71220000000000006</v>
      </c>
      <c r="G468" s="2">
        <v>4.4050000000000002</v>
      </c>
      <c r="H468" s="2">
        <f t="shared" si="102"/>
        <v>3.79</v>
      </c>
      <c r="I468" s="2">
        <f t="shared" si="103"/>
        <v>3.8483999999999998</v>
      </c>
      <c r="J468" s="2">
        <f t="shared" si="104"/>
        <v>3.0896300000000001</v>
      </c>
      <c r="K468" s="2">
        <v>3.27949</v>
      </c>
      <c r="L468" s="2">
        <f t="shared" si="105"/>
        <v>3.0896300000000001</v>
      </c>
      <c r="M468" s="63">
        <f t="shared" si="106"/>
        <v>1.2545612257778438</v>
      </c>
      <c r="N468" s="70">
        <f t="shared" si="108"/>
        <v>1.25</v>
      </c>
      <c r="O468" s="64">
        <v>38.68</v>
      </c>
      <c r="P468" s="65">
        <f t="shared" si="98"/>
        <v>38.68</v>
      </c>
      <c r="Q468" s="25"/>
      <c r="R468"/>
      <c r="S468" s="64">
        <v>35.35</v>
      </c>
      <c r="T468" s="64">
        <v>38.68</v>
      </c>
      <c r="U468" s="63">
        <f t="shared" si="109"/>
        <v>9.4200848656294148E-2</v>
      </c>
      <c r="V468" s="2" t="str">
        <f t="shared" si="110"/>
        <v>N</v>
      </c>
      <c r="W468" s="63">
        <f t="shared" si="99"/>
        <v>0</v>
      </c>
      <c r="X468" s="2" t="str">
        <f t="shared" si="111"/>
        <v>N</v>
      </c>
      <c r="Y468" s="2" t="str">
        <f t="shared" si="107"/>
        <v>N</v>
      </c>
      <c r="Z468" s="65">
        <f t="shared" si="100"/>
        <v>36.75</v>
      </c>
      <c r="AB468" s="59"/>
      <c r="AD468" s="59"/>
    </row>
    <row r="469" spans="1:30" s="58" customFormat="1" x14ac:dyDescent="0.25">
      <c r="A469" s="39" t="s">
        <v>503</v>
      </c>
      <c r="B469" s="40">
        <v>6009112</v>
      </c>
      <c r="C469" s="40">
        <v>145767</v>
      </c>
      <c r="D469" s="40">
        <v>0</v>
      </c>
      <c r="E469" s="73">
        <v>3.58908</v>
      </c>
      <c r="F469" s="73">
        <f t="shared" si="101"/>
        <v>0.71220000000000006</v>
      </c>
      <c r="G469" s="73">
        <v>5.0354099999999997</v>
      </c>
      <c r="H469" s="73">
        <f t="shared" si="102"/>
        <v>3.79</v>
      </c>
      <c r="I469" s="73">
        <f t="shared" si="103"/>
        <v>3.8483999999999998</v>
      </c>
      <c r="J469" s="73">
        <f t="shared" si="104"/>
        <v>3.5318000000000001</v>
      </c>
      <c r="K469" s="73">
        <v>3.3939400000000002</v>
      </c>
      <c r="L469" s="73">
        <f t="shared" si="105"/>
        <v>3.4766599999999999</v>
      </c>
      <c r="M469" s="66">
        <f t="shared" si="106"/>
        <v>1.0323356324748465</v>
      </c>
      <c r="N469" s="74">
        <f t="shared" si="108"/>
        <v>1.03</v>
      </c>
      <c r="O469" s="67">
        <v>32.619999999999997</v>
      </c>
      <c r="P469" s="68">
        <f t="shared" si="98"/>
        <v>32.619999999999997</v>
      </c>
      <c r="Q469" s="25"/>
      <c r="R469"/>
      <c r="S469" s="67">
        <v>29.03</v>
      </c>
      <c r="T469" s="67">
        <v>32.07</v>
      </c>
      <c r="U469" s="66">
        <f t="shared" si="109"/>
        <v>0.1047192559421288</v>
      </c>
      <c r="V469" s="73" t="str">
        <f t="shared" si="110"/>
        <v>N</v>
      </c>
      <c r="W469" s="66">
        <f t="shared" si="99"/>
        <v>1.7149984409104993E-2</v>
      </c>
      <c r="X469" s="73" t="str">
        <f t="shared" si="111"/>
        <v>N</v>
      </c>
      <c r="Y469" s="73" t="str">
        <f t="shared" si="107"/>
        <v>N</v>
      </c>
      <c r="Z469" s="68">
        <f t="shared" si="100"/>
        <v>30.470000000000002</v>
      </c>
      <c r="AB469" s="59"/>
      <c r="AD469" s="59"/>
    </row>
    <row r="470" spans="1:30" s="58" customFormat="1" x14ac:dyDescent="0.25">
      <c r="A470" s="37" t="s">
        <v>504</v>
      </c>
      <c r="B470" s="38">
        <v>6009799</v>
      </c>
      <c r="C470" s="38">
        <v>145621</v>
      </c>
      <c r="D470" s="38">
        <v>0</v>
      </c>
      <c r="E470" s="71">
        <v>2.80213</v>
      </c>
      <c r="F470" s="71">
        <f t="shared" si="101"/>
        <v>0.71220000000000006</v>
      </c>
      <c r="G470" s="71">
        <v>4.18004</v>
      </c>
      <c r="H470" s="71">
        <f t="shared" si="102"/>
        <v>3.79</v>
      </c>
      <c r="I470" s="71">
        <f t="shared" si="103"/>
        <v>3.8483999999999998</v>
      </c>
      <c r="J470" s="71">
        <f t="shared" si="104"/>
        <v>2.9318499999999998</v>
      </c>
      <c r="K470" s="71">
        <v>2.96339</v>
      </c>
      <c r="L470" s="71">
        <f t="shared" si="105"/>
        <v>2.9318499999999998</v>
      </c>
      <c r="M470" s="60">
        <f t="shared" si="106"/>
        <v>0.95575489878404429</v>
      </c>
      <c r="N470" s="72">
        <f t="shared" si="108"/>
        <v>0.95</v>
      </c>
      <c r="O470" s="61">
        <v>27.72</v>
      </c>
      <c r="P470" s="62">
        <f t="shared" si="98"/>
        <v>27.72</v>
      </c>
      <c r="Q470" s="25"/>
      <c r="R470"/>
      <c r="S470" s="61">
        <v>32.619999999999997</v>
      </c>
      <c r="T470" s="61">
        <v>32.619999999999997</v>
      </c>
      <c r="U470" s="60">
        <f t="shared" si="109"/>
        <v>0</v>
      </c>
      <c r="V470" s="71" t="str">
        <f t="shared" si="110"/>
        <v>N</v>
      </c>
      <c r="W470" s="60">
        <f t="shared" si="99"/>
        <v>-0.15021459227467807</v>
      </c>
      <c r="X470" s="71" t="str">
        <f t="shared" si="111"/>
        <v>Y</v>
      </c>
      <c r="Y470" s="71" t="str">
        <f t="shared" si="107"/>
        <v>N</v>
      </c>
      <c r="Z470" s="62">
        <f t="shared" si="100"/>
        <v>30.990000000000002</v>
      </c>
      <c r="AB470" s="59"/>
      <c r="AD470" s="59"/>
    </row>
    <row r="471" spans="1:30" s="58" customFormat="1" x14ac:dyDescent="0.25">
      <c r="A471" s="34" t="s">
        <v>505</v>
      </c>
      <c r="B471" s="36">
        <v>6000251</v>
      </c>
      <c r="C471" s="36">
        <v>145045</v>
      </c>
      <c r="D471" s="36">
        <v>0</v>
      </c>
      <c r="E471" s="2">
        <v>2.9708800000000002</v>
      </c>
      <c r="F471" s="2">
        <f t="shared" si="101"/>
        <v>0.71220000000000006</v>
      </c>
      <c r="G471" s="2">
        <v>4.7129899999999996</v>
      </c>
      <c r="H471" s="2">
        <f t="shared" si="102"/>
        <v>3.79</v>
      </c>
      <c r="I471" s="2">
        <f t="shared" si="103"/>
        <v>3.8483999999999998</v>
      </c>
      <c r="J471" s="2">
        <f t="shared" si="104"/>
        <v>3.30565</v>
      </c>
      <c r="K471" s="2">
        <v>3.3990900000000002</v>
      </c>
      <c r="L471" s="2">
        <f t="shared" si="105"/>
        <v>3.30565</v>
      </c>
      <c r="M471" s="63">
        <f t="shared" si="106"/>
        <v>0.89872793550436381</v>
      </c>
      <c r="N471" s="70">
        <f t="shared" si="108"/>
        <v>0.89</v>
      </c>
      <c r="O471" s="64">
        <v>23.46</v>
      </c>
      <c r="P471" s="65">
        <f t="shared" si="98"/>
        <v>23.46</v>
      </c>
      <c r="Q471" s="25"/>
      <c r="R471"/>
      <c r="S471" s="64">
        <v>18.059999999999999</v>
      </c>
      <c r="T471" s="64">
        <v>26.42</v>
      </c>
      <c r="U471" s="63">
        <f t="shared" si="109"/>
        <v>0.46290143964562591</v>
      </c>
      <c r="V471" s="2" t="str">
        <f t="shared" si="110"/>
        <v>N</v>
      </c>
      <c r="W471" s="63">
        <f t="shared" si="99"/>
        <v>-0.11203633610900836</v>
      </c>
      <c r="X471" s="2" t="str">
        <f t="shared" si="111"/>
        <v>Y</v>
      </c>
      <c r="Y471" s="2" t="str">
        <f t="shared" si="107"/>
        <v>N</v>
      </c>
      <c r="Z471" s="65">
        <f t="shared" si="100"/>
        <v>25.1</v>
      </c>
      <c r="AB471" s="59"/>
      <c r="AD471" s="59"/>
    </row>
    <row r="472" spans="1:30" s="58" customFormat="1" x14ac:dyDescent="0.25">
      <c r="A472" s="34" t="s">
        <v>506</v>
      </c>
      <c r="B472" s="36">
        <v>6000327</v>
      </c>
      <c r="C472" s="36">
        <v>145350</v>
      </c>
      <c r="D472" s="36">
        <v>0</v>
      </c>
      <c r="E472" s="2">
        <v>3.0545300000000002</v>
      </c>
      <c r="F472" s="2">
        <f t="shared" si="101"/>
        <v>0.71220000000000006</v>
      </c>
      <c r="G472" s="2">
        <v>4.5513500000000002</v>
      </c>
      <c r="H472" s="2">
        <f t="shared" si="102"/>
        <v>3.79</v>
      </c>
      <c r="I472" s="2">
        <f t="shared" si="103"/>
        <v>3.8483999999999998</v>
      </c>
      <c r="J472" s="2">
        <f t="shared" si="104"/>
        <v>3.1922799999999998</v>
      </c>
      <c r="K472" s="2">
        <v>3.2414299999999998</v>
      </c>
      <c r="L472" s="2">
        <f t="shared" si="105"/>
        <v>3.1922799999999998</v>
      </c>
      <c r="M472" s="63">
        <f t="shared" si="106"/>
        <v>0.95684902326863575</v>
      </c>
      <c r="N472" s="70">
        <f t="shared" si="108"/>
        <v>0.95</v>
      </c>
      <c r="O472" s="64">
        <v>27.72</v>
      </c>
      <c r="P472" s="65">
        <f t="shared" si="98"/>
        <v>27.72</v>
      </c>
      <c r="Q472" s="25"/>
      <c r="R472"/>
      <c r="S472" s="64">
        <v>24.23</v>
      </c>
      <c r="T472" s="64">
        <v>32.07</v>
      </c>
      <c r="U472" s="63">
        <f t="shared" si="109"/>
        <v>0.32356582748658685</v>
      </c>
      <c r="V472" s="2" t="str">
        <f t="shared" si="110"/>
        <v>N</v>
      </c>
      <c r="W472" s="63">
        <f t="shared" si="99"/>
        <v>-0.13564078578110389</v>
      </c>
      <c r="X472" s="2" t="str">
        <f t="shared" si="111"/>
        <v>Y</v>
      </c>
      <c r="Y472" s="2" t="str">
        <f t="shared" si="107"/>
        <v>N</v>
      </c>
      <c r="Z472" s="65">
        <f t="shared" si="100"/>
        <v>30.470000000000002</v>
      </c>
      <c r="AB472" s="59"/>
      <c r="AD472" s="59"/>
    </row>
    <row r="473" spans="1:30" s="58" customFormat="1" x14ac:dyDescent="0.25">
      <c r="A473" s="34" t="s">
        <v>507</v>
      </c>
      <c r="B473" s="36">
        <v>6003339</v>
      </c>
      <c r="C473" s="36">
        <v>145234</v>
      </c>
      <c r="D473" s="36">
        <v>0</v>
      </c>
      <c r="E473" s="2">
        <v>2.7155200000000002</v>
      </c>
      <c r="F473" s="2">
        <f t="shared" si="101"/>
        <v>0.71220000000000006</v>
      </c>
      <c r="G473" s="2">
        <v>4.6313000000000004</v>
      </c>
      <c r="H473" s="2">
        <f t="shared" si="102"/>
        <v>3.79</v>
      </c>
      <c r="I473" s="2">
        <f t="shared" si="103"/>
        <v>3.8483999999999998</v>
      </c>
      <c r="J473" s="2">
        <f t="shared" si="104"/>
        <v>3.2483599999999999</v>
      </c>
      <c r="K473" s="2">
        <v>3.0061599999999999</v>
      </c>
      <c r="L473" s="2">
        <f t="shared" si="105"/>
        <v>3.1514799999999998</v>
      </c>
      <c r="M473" s="63">
        <f t="shared" si="106"/>
        <v>0.86166499549418063</v>
      </c>
      <c r="N473" s="70">
        <f t="shared" si="108"/>
        <v>0.86</v>
      </c>
      <c r="O473" s="64">
        <v>21.15</v>
      </c>
      <c r="P473" s="65">
        <f t="shared" si="98"/>
        <v>21.15</v>
      </c>
      <c r="Q473" s="25"/>
      <c r="R473"/>
      <c r="S473" s="64">
        <v>25.77</v>
      </c>
      <c r="T473" s="64">
        <v>24.490000000000002</v>
      </c>
      <c r="U473" s="63">
        <f t="shared" si="109"/>
        <v>-4.9670159099728273E-2</v>
      </c>
      <c r="V473" s="2" t="str">
        <f t="shared" si="110"/>
        <v>N</v>
      </c>
      <c r="W473" s="63">
        <f t="shared" si="99"/>
        <v>-0.13638219681502667</v>
      </c>
      <c r="X473" s="2" t="str">
        <f t="shared" si="111"/>
        <v>Y</v>
      </c>
      <c r="Y473" s="2" t="str">
        <f t="shared" si="107"/>
        <v>N</v>
      </c>
      <c r="Z473" s="65">
        <f t="shared" si="100"/>
        <v>23.270000000000003</v>
      </c>
      <c r="AB473" s="59"/>
      <c r="AD473" s="59"/>
    </row>
    <row r="474" spans="1:30" s="58" customFormat="1" x14ac:dyDescent="0.25">
      <c r="A474" s="39" t="s">
        <v>508</v>
      </c>
      <c r="B474" s="40">
        <v>6011712</v>
      </c>
      <c r="C474" s="40">
        <v>145597</v>
      </c>
      <c r="D474" s="40">
        <v>0</v>
      </c>
      <c r="E474" s="73">
        <v>3.6301299999999999</v>
      </c>
      <c r="F474" s="73">
        <f t="shared" si="101"/>
        <v>0.71220000000000006</v>
      </c>
      <c r="G474" s="73">
        <v>4.28369</v>
      </c>
      <c r="H474" s="73">
        <f t="shared" si="102"/>
        <v>3.79</v>
      </c>
      <c r="I474" s="73">
        <f t="shared" si="103"/>
        <v>3.8483999999999998</v>
      </c>
      <c r="J474" s="73">
        <f t="shared" si="104"/>
        <v>3.0045500000000001</v>
      </c>
      <c r="K474" s="73">
        <v>3.2492299999999998</v>
      </c>
      <c r="L474" s="73">
        <f t="shared" si="105"/>
        <v>3.0045500000000001</v>
      </c>
      <c r="M474" s="66">
        <f t="shared" si="106"/>
        <v>1.2082108801650828</v>
      </c>
      <c r="N474" s="74">
        <f t="shared" si="108"/>
        <v>1.2</v>
      </c>
      <c r="O474" s="67">
        <v>37.93</v>
      </c>
      <c r="P474" s="68">
        <f t="shared" si="98"/>
        <v>37.93</v>
      </c>
      <c r="Q474" s="25"/>
      <c r="R474"/>
      <c r="S474" s="67">
        <v>36.89</v>
      </c>
      <c r="T474" s="67">
        <v>37.93</v>
      </c>
      <c r="U474" s="66">
        <f t="shared" si="109"/>
        <v>2.8191921930062324E-2</v>
      </c>
      <c r="V474" s="73" t="str">
        <f t="shared" si="110"/>
        <v>N</v>
      </c>
      <c r="W474" s="66">
        <f t="shared" si="99"/>
        <v>0</v>
      </c>
      <c r="X474" s="73" t="str">
        <f t="shared" si="111"/>
        <v>N</v>
      </c>
      <c r="Y474" s="73" t="str">
        <f t="shared" si="107"/>
        <v>N</v>
      </c>
      <c r="Z474" s="68">
        <f t="shared" si="100"/>
        <v>36.04</v>
      </c>
      <c r="AB474" s="59"/>
      <c r="AD474" s="59"/>
    </row>
    <row r="475" spans="1:30" s="58" customFormat="1" x14ac:dyDescent="0.25">
      <c r="A475" s="37" t="s">
        <v>509</v>
      </c>
      <c r="B475" s="38">
        <v>6007355</v>
      </c>
      <c r="C475" s="38">
        <v>146078</v>
      </c>
      <c r="D475" s="38">
        <v>0</v>
      </c>
      <c r="E475" s="71">
        <v>3.5341</v>
      </c>
      <c r="F475" s="71">
        <f t="shared" si="101"/>
        <v>0.71220000000000006</v>
      </c>
      <c r="G475" s="71">
        <v>5.2211999999999996</v>
      </c>
      <c r="H475" s="71">
        <f t="shared" si="102"/>
        <v>3.79</v>
      </c>
      <c r="I475" s="71">
        <f t="shared" si="103"/>
        <v>3.8483999999999998</v>
      </c>
      <c r="J475" s="71">
        <f t="shared" si="104"/>
        <v>3.6621100000000002</v>
      </c>
      <c r="K475" s="71">
        <v>3.6071800000000001</v>
      </c>
      <c r="L475" s="71">
        <f t="shared" si="105"/>
        <v>3.6401400000000002</v>
      </c>
      <c r="M475" s="60">
        <f t="shared" si="106"/>
        <v>0.97086925228150567</v>
      </c>
      <c r="N475" s="72">
        <f t="shared" si="108"/>
        <v>0.97</v>
      </c>
      <c r="O475" s="61">
        <v>29.03</v>
      </c>
      <c r="P475" s="62">
        <f t="shared" si="98"/>
        <v>29.03</v>
      </c>
      <c r="Q475" s="25"/>
      <c r="R475"/>
      <c r="S475" s="61">
        <v>25</v>
      </c>
      <c r="T475" s="61">
        <v>34.799999999999997</v>
      </c>
      <c r="U475" s="60">
        <f t="shared" si="109"/>
        <v>0.3919999999999999</v>
      </c>
      <c r="V475" s="71" t="str">
        <f t="shared" si="110"/>
        <v>N</v>
      </c>
      <c r="W475" s="60">
        <f t="shared" si="99"/>
        <v>-0.16580459770114933</v>
      </c>
      <c r="X475" s="71" t="str">
        <f t="shared" si="111"/>
        <v>Y</v>
      </c>
      <c r="Y475" s="71" t="str">
        <f t="shared" si="107"/>
        <v>N</v>
      </c>
      <c r="Z475" s="62">
        <f t="shared" si="100"/>
        <v>33.06</v>
      </c>
      <c r="AB475" s="59"/>
      <c r="AD475" s="59"/>
    </row>
    <row r="476" spans="1:30" s="58" customFormat="1" x14ac:dyDescent="0.25">
      <c r="A476" s="34" t="s">
        <v>510</v>
      </c>
      <c r="B476" s="36">
        <v>6007371</v>
      </c>
      <c r="C476" s="36">
        <v>145838</v>
      </c>
      <c r="D476" s="36">
        <v>0</v>
      </c>
      <c r="E476" s="2">
        <v>3.51112</v>
      </c>
      <c r="F476" s="2">
        <f t="shared" si="101"/>
        <v>0.71220000000000006</v>
      </c>
      <c r="G476" s="2">
        <v>4.7919600000000004</v>
      </c>
      <c r="H476" s="2">
        <f t="shared" si="102"/>
        <v>3.79</v>
      </c>
      <c r="I476" s="2">
        <f t="shared" si="103"/>
        <v>3.8483999999999998</v>
      </c>
      <c r="J476" s="2">
        <f t="shared" si="104"/>
        <v>3.36104</v>
      </c>
      <c r="K476" s="2">
        <v>3.4327399999999999</v>
      </c>
      <c r="L476" s="2">
        <f t="shared" si="105"/>
        <v>3.36104</v>
      </c>
      <c r="M476" s="63">
        <f t="shared" si="106"/>
        <v>1.0446528455478066</v>
      </c>
      <c r="N476" s="70">
        <f t="shared" si="108"/>
        <v>1.04</v>
      </c>
      <c r="O476" s="64">
        <v>33.159999999999997</v>
      </c>
      <c r="P476" s="65">
        <f t="shared" si="98"/>
        <v>33.159999999999997</v>
      </c>
      <c r="Q476" s="25"/>
      <c r="R476"/>
      <c r="S476" s="64">
        <v>27.72</v>
      </c>
      <c r="T476" s="64">
        <v>29.03</v>
      </c>
      <c r="U476" s="63">
        <f t="shared" si="109"/>
        <v>4.725829725829734E-2</v>
      </c>
      <c r="V476" s="2" t="str">
        <f t="shared" si="110"/>
        <v>N</v>
      </c>
      <c r="W476" s="63">
        <f t="shared" si="99"/>
        <v>0.14226662073716828</v>
      </c>
      <c r="X476" s="2" t="str">
        <f t="shared" si="111"/>
        <v>N</v>
      </c>
      <c r="Y476" s="2" t="str">
        <f t="shared" si="107"/>
        <v>N</v>
      </c>
      <c r="Z476" s="65">
        <f t="shared" si="100"/>
        <v>27.580000000000002</v>
      </c>
      <c r="AB476" s="59"/>
      <c r="AD476" s="59"/>
    </row>
    <row r="477" spans="1:30" s="58" customFormat="1" x14ac:dyDescent="0.25">
      <c r="A477" s="34" t="s">
        <v>511</v>
      </c>
      <c r="B477" s="36">
        <v>6005441</v>
      </c>
      <c r="C477" s="36">
        <v>146175</v>
      </c>
      <c r="D477" s="36">
        <v>0</v>
      </c>
      <c r="E477" s="2">
        <v>3.2061000000000002</v>
      </c>
      <c r="F477" s="2">
        <f t="shared" si="101"/>
        <v>0.71220000000000006</v>
      </c>
      <c r="G477" s="2">
        <v>3.5022700000000002</v>
      </c>
      <c r="H477" s="2">
        <f t="shared" si="102"/>
        <v>3.79</v>
      </c>
      <c r="I477" s="2">
        <f t="shared" si="103"/>
        <v>3.8483999999999998</v>
      </c>
      <c r="J477" s="2">
        <f t="shared" si="104"/>
        <v>2.4564699999999999</v>
      </c>
      <c r="K477" s="2">
        <v>0</v>
      </c>
      <c r="L477" s="2">
        <f t="shared" si="105"/>
        <v>2.4564699999999999</v>
      </c>
      <c r="M477" s="63">
        <f t="shared" si="106"/>
        <v>1.3051655424246991</v>
      </c>
      <c r="N477" s="70">
        <f t="shared" si="108"/>
        <v>1.3</v>
      </c>
      <c r="O477" s="64">
        <v>38.68</v>
      </c>
      <c r="P477" s="65">
        <f t="shared" si="98"/>
        <v>38.68</v>
      </c>
      <c r="Q477" s="25"/>
      <c r="R477"/>
      <c r="S477" s="64">
        <v>36.590000000000003</v>
      </c>
      <c r="T477" s="64">
        <v>38.68</v>
      </c>
      <c r="U477" s="63">
        <f t="shared" si="109"/>
        <v>5.7119431538671661E-2</v>
      </c>
      <c r="V477" s="2" t="str">
        <f t="shared" si="110"/>
        <v>N</v>
      </c>
      <c r="W477" s="63">
        <f t="shared" si="99"/>
        <v>0</v>
      </c>
      <c r="X477" s="2" t="str">
        <f t="shared" si="111"/>
        <v>N</v>
      </c>
      <c r="Y477" s="2" t="str">
        <f t="shared" si="107"/>
        <v>N</v>
      </c>
      <c r="Z477" s="65">
        <f t="shared" si="100"/>
        <v>36.75</v>
      </c>
      <c r="AB477" s="59"/>
      <c r="AD477" s="59"/>
    </row>
    <row r="478" spans="1:30" s="58" customFormat="1" x14ac:dyDescent="0.25">
      <c r="A478" s="34" t="s">
        <v>512</v>
      </c>
      <c r="B478" s="36">
        <v>6007413</v>
      </c>
      <c r="C478" s="36">
        <v>145261</v>
      </c>
      <c r="D478" s="36">
        <v>0</v>
      </c>
      <c r="E478" s="2">
        <v>2.9556300000000002</v>
      </c>
      <c r="F478" s="2">
        <f t="shared" si="101"/>
        <v>0.71220000000000006</v>
      </c>
      <c r="G478" s="2">
        <v>4.6825799999999997</v>
      </c>
      <c r="H478" s="2">
        <f t="shared" si="102"/>
        <v>3.79</v>
      </c>
      <c r="I478" s="2">
        <f t="shared" si="103"/>
        <v>3.8483999999999998</v>
      </c>
      <c r="J478" s="2">
        <f t="shared" si="104"/>
        <v>3.2843300000000002</v>
      </c>
      <c r="K478" s="2">
        <v>3.16791</v>
      </c>
      <c r="L478" s="2">
        <f t="shared" si="105"/>
        <v>3.2377600000000002</v>
      </c>
      <c r="M478" s="63">
        <f t="shared" si="106"/>
        <v>0.91286259636291756</v>
      </c>
      <c r="N478" s="70">
        <f t="shared" si="108"/>
        <v>0.91</v>
      </c>
      <c r="O478" s="64">
        <v>25</v>
      </c>
      <c r="P478" s="65">
        <f t="shared" si="98"/>
        <v>25</v>
      </c>
      <c r="Q478" s="25"/>
      <c r="R478"/>
      <c r="S478" s="64">
        <v>17.29</v>
      </c>
      <c r="T478" s="64">
        <v>24.23</v>
      </c>
      <c r="U478" s="63">
        <f t="shared" si="109"/>
        <v>0.401388085598612</v>
      </c>
      <c r="V478" s="2" t="str">
        <f t="shared" si="110"/>
        <v>N</v>
      </c>
      <c r="W478" s="63">
        <f t="shared" si="99"/>
        <v>3.1778786628146906E-2</v>
      </c>
      <c r="X478" s="2" t="str">
        <f t="shared" si="111"/>
        <v>N</v>
      </c>
      <c r="Y478" s="2" t="str">
        <f t="shared" si="107"/>
        <v>N</v>
      </c>
      <c r="Z478" s="65">
        <f t="shared" si="100"/>
        <v>23.020000000000003</v>
      </c>
      <c r="AB478" s="59"/>
      <c r="AD478" s="59"/>
    </row>
    <row r="479" spans="1:30" s="58" customFormat="1" x14ac:dyDescent="0.25">
      <c r="A479" s="39" t="s">
        <v>513</v>
      </c>
      <c r="B479" s="40">
        <v>6004741</v>
      </c>
      <c r="C479" s="40">
        <v>145220</v>
      </c>
      <c r="D479" s="40">
        <v>0</v>
      </c>
      <c r="E479" s="73">
        <v>2.4834900000000002</v>
      </c>
      <c r="F479" s="73">
        <f t="shared" si="101"/>
        <v>0.71220000000000006</v>
      </c>
      <c r="G479" s="73">
        <v>3.1976100000000001</v>
      </c>
      <c r="H479" s="73">
        <f t="shared" si="102"/>
        <v>3.79</v>
      </c>
      <c r="I479" s="73">
        <f t="shared" si="103"/>
        <v>3.8483999999999998</v>
      </c>
      <c r="J479" s="73">
        <f t="shared" si="104"/>
        <v>2.2427800000000002</v>
      </c>
      <c r="K479" s="73">
        <v>2.7659400000000001</v>
      </c>
      <c r="L479" s="73">
        <f t="shared" si="105"/>
        <v>2.2427800000000002</v>
      </c>
      <c r="M479" s="66">
        <f t="shared" si="106"/>
        <v>1.1073266214251956</v>
      </c>
      <c r="N479" s="74">
        <f t="shared" si="108"/>
        <v>1.1000000000000001</v>
      </c>
      <c r="O479" s="67">
        <v>36.44</v>
      </c>
      <c r="P479" s="68">
        <f t="shared" si="98"/>
        <v>36.44</v>
      </c>
      <c r="Q479" s="25"/>
      <c r="R479"/>
      <c r="S479" s="67">
        <v>20.37</v>
      </c>
      <c r="T479" s="67">
        <v>30.33</v>
      </c>
      <c r="U479" s="66">
        <f t="shared" si="109"/>
        <v>0.48895434462444753</v>
      </c>
      <c r="V479" s="73" t="str">
        <f t="shared" si="110"/>
        <v>N</v>
      </c>
      <c r="W479" s="66">
        <f t="shared" si="99"/>
        <v>0.20145070886910649</v>
      </c>
      <c r="X479" s="73" t="str">
        <f t="shared" si="111"/>
        <v>N</v>
      </c>
      <c r="Y479" s="73" t="str">
        <f t="shared" si="107"/>
        <v>N</v>
      </c>
      <c r="Z479" s="68">
        <f t="shared" si="100"/>
        <v>28.82</v>
      </c>
      <c r="AB479" s="59"/>
      <c r="AD479" s="59"/>
    </row>
    <row r="480" spans="1:30" s="58" customFormat="1" x14ac:dyDescent="0.25">
      <c r="A480" s="37" t="s">
        <v>514</v>
      </c>
      <c r="B480" s="38">
        <v>6007447</v>
      </c>
      <c r="C480" s="38">
        <v>145024</v>
      </c>
      <c r="D480" s="38">
        <v>0</v>
      </c>
      <c r="E480" s="71">
        <v>3.4589099999999999</v>
      </c>
      <c r="F480" s="71">
        <f t="shared" si="101"/>
        <v>0.71220000000000006</v>
      </c>
      <c r="G480" s="71">
        <v>4.49064</v>
      </c>
      <c r="H480" s="71">
        <f t="shared" si="102"/>
        <v>3.79</v>
      </c>
      <c r="I480" s="71">
        <f t="shared" si="103"/>
        <v>3.8483999999999998</v>
      </c>
      <c r="J480" s="71">
        <f t="shared" si="104"/>
        <v>3.1497000000000002</v>
      </c>
      <c r="K480" s="71">
        <v>2.9338199999999999</v>
      </c>
      <c r="L480" s="71">
        <f t="shared" si="105"/>
        <v>3.0633499999999998</v>
      </c>
      <c r="M480" s="60">
        <f t="shared" si="106"/>
        <v>1.1291266097572918</v>
      </c>
      <c r="N480" s="72">
        <f t="shared" si="108"/>
        <v>1.1200000000000001</v>
      </c>
      <c r="O480" s="61">
        <v>36.74</v>
      </c>
      <c r="P480" s="62">
        <f t="shared" si="98"/>
        <v>36.74</v>
      </c>
      <c r="Q480" s="25"/>
      <c r="R480"/>
      <c r="S480" s="61">
        <v>32.619999999999997</v>
      </c>
      <c r="T480" s="61">
        <v>34.26</v>
      </c>
      <c r="U480" s="60">
        <f t="shared" si="109"/>
        <v>5.0275904353157597E-2</v>
      </c>
      <c r="V480" s="71" t="str">
        <f t="shared" si="110"/>
        <v>N</v>
      </c>
      <c r="W480" s="60">
        <f t="shared" si="99"/>
        <v>7.2387624051371988E-2</v>
      </c>
      <c r="X480" s="71" t="str">
        <f t="shared" si="111"/>
        <v>N</v>
      </c>
      <c r="Y480" s="71" t="str">
        <f t="shared" si="107"/>
        <v>N</v>
      </c>
      <c r="Z480" s="62">
        <f t="shared" si="100"/>
        <v>32.549999999999997</v>
      </c>
      <c r="AB480" s="59"/>
      <c r="AD480" s="59"/>
    </row>
    <row r="481" spans="1:30" s="58" customFormat="1" x14ac:dyDescent="0.25">
      <c r="A481" s="34" t="s">
        <v>515</v>
      </c>
      <c r="B481" s="36">
        <v>6003792</v>
      </c>
      <c r="C481" s="36">
        <v>145489</v>
      </c>
      <c r="D481" s="36">
        <v>0</v>
      </c>
      <c r="E481" s="2">
        <v>3.2210200000000002</v>
      </c>
      <c r="F481" s="2">
        <f t="shared" si="101"/>
        <v>0.71220000000000006</v>
      </c>
      <c r="G481" s="2">
        <v>4.0059199999999997</v>
      </c>
      <c r="H481" s="2">
        <f t="shared" si="102"/>
        <v>3.79</v>
      </c>
      <c r="I481" s="2">
        <f t="shared" si="103"/>
        <v>3.8483999999999998</v>
      </c>
      <c r="J481" s="2">
        <f t="shared" si="104"/>
        <v>2.80972</v>
      </c>
      <c r="K481" s="2">
        <v>2.9818600000000002</v>
      </c>
      <c r="L481" s="2">
        <f t="shared" si="105"/>
        <v>2.80972</v>
      </c>
      <c r="M481" s="63">
        <f t="shared" si="106"/>
        <v>1.1463846931366828</v>
      </c>
      <c r="N481" s="70">
        <f t="shared" si="108"/>
        <v>1.1399999999999999</v>
      </c>
      <c r="O481" s="64">
        <v>37.04</v>
      </c>
      <c r="P481" s="65">
        <f t="shared" si="98"/>
        <v>37.04</v>
      </c>
      <c r="Q481" s="25"/>
      <c r="R481"/>
      <c r="S481" s="64">
        <v>35.89</v>
      </c>
      <c r="T481" s="64">
        <v>38.53</v>
      </c>
      <c r="U481" s="63">
        <f t="shared" si="109"/>
        <v>7.3558094176650893E-2</v>
      </c>
      <c r="V481" s="2" t="str">
        <f t="shared" si="110"/>
        <v>N</v>
      </c>
      <c r="W481" s="63">
        <f t="shared" si="99"/>
        <v>-3.8671165325720271E-2</v>
      </c>
      <c r="X481" s="2" t="str">
        <f t="shared" si="111"/>
        <v>N</v>
      </c>
      <c r="Y481" s="2" t="str">
        <f t="shared" si="107"/>
        <v>N</v>
      </c>
      <c r="Z481" s="65">
        <f t="shared" si="100"/>
        <v>36.61</v>
      </c>
      <c r="AB481" s="59"/>
      <c r="AD481" s="59"/>
    </row>
    <row r="482" spans="1:30" s="58" customFormat="1" x14ac:dyDescent="0.25">
      <c r="A482" s="34" t="s">
        <v>516</v>
      </c>
      <c r="B482" s="36">
        <v>6012470</v>
      </c>
      <c r="C482" s="36">
        <v>145837</v>
      </c>
      <c r="D482" s="36">
        <v>0</v>
      </c>
      <c r="E482" s="2">
        <v>4.0270000000000001</v>
      </c>
      <c r="F482" s="2">
        <f t="shared" si="101"/>
        <v>0.71220000000000006</v>
      </c>
      <c r="G482" s="2">
        <v>3.70533</v>
      </c>
      <c r="H482" s="2">
        <f t="shared" si="102"/>
        <v>3.79</v>
      </c>
      <c r="I482" s="2">
        <f t="shared" si="103"/>
        <v>3.8483999999999998</v>
      </c>
      <c r="J482" s="2">
        <f t="shared" si="104"/>
        <v>2.5988899999999999</v>
      </c>
      <c r="K482" s="2">
        <v>2.8567300000000002</v>
      </c>
      <c r="L482" s="2">
        <f t="shared" si="105"/>
        <v>2.5988899999999999</v>
      </c>
      <c r="M482" s="63">
        <f t="shared" si="106"/>
        <v>1.5495076744302376</v>
      </c>
      <c r="N482" s="70">
        <f t="shared" si="108"/>
        <v>1.54</v>
      </c>
      <c r="O482" s="64">
        <v>38.68</v>
      </c>
      <c r="P482" s="65">
        <f t="shared" si="98"/>
        <v>38.68</v>
      </c>
      <c r="Q482" s="25"/>
      <c r="R482"/>
      <c r="S482" s="64">
        <v>38.68</v>
      </c>
      <c r="T482" s="64">
        <v>38.68</v>
      </c>
      <c r="U482" s="63">
        <f t="shared" si="109"/>
        <v>0</v>
      </c>
      <c r="V482" s="2" t="str">
        <f t="shared" si="110"/>
        <v>N</v>
      </c>
      <c r="W482" s="63">
        <f t="shared" si="99"/>
        <v>0</v>
      </c>
      <c r="X482" s="2" t="str">
        <f t="shared" si="111"/>
        <v>N</v>
      </c>
      <c r="Y482" s="2" t="str">
        <f t="shared" si="107"/>
        <v>N</v>
      </c>
      <c r="Z482" s="65">
        <f t="shared" si="100"/>
        <v>36.75</v>
      </c>
      <c r="AB482" s="59"/>
      <c r="AD482" s="59"/>
    </row>
    <row r="483" spans="1:30" s="58" customFormat="1" x14ac:dyDescent="0.25">
      <c r="A483" s="34" t="s">
        <v>517</v>
      </c>
      <c r="B483" s="36">
        <v>6007488</v>
      </c>
      <c r="C483" s="36">
        <v>146037</v>
      </c>
      <c r="D483" s="36">
        <v>0</v>
      </c>
      <c r="E483" s="2">
        <v>3.1511499999999999</v>
      </c>
      <c r="F483" s="2">
        <f t="shared" si="101"/>
        <v>0.71220000000000006</v>
      </c>
      <c r="G483" s="2">
        <v>4.7098800000000001</v>
      </c>
      <c r="H483" s="2">
        <f t="shared" si="102"/>
        <v>3.79</v>
      </c>
      <c r="I483" s="2">
        <f t="shared" si="103"/>
        <v>3.8483999999999998</v>
      </c>
      <c r="J483" s="2">
        <f t="shared" si="104"/>
        <v>3.3034699999999999</v>
      </c>
      <c r="K483" s="2">
        <v>3.03627</v>
      </c>
      <c r="L483" s="2">
        <f t="shared" si="105"/>
        <v>3.19659</v>
      </c>
      <c r="M483" s="63">
        <f t="shared" si="106"/>
        <v>0.98578485198289423</v>
      </c>
      <c r="N483" s="70">
        <f t="shared" si="108"/>
        <v>0.98</v>
      </c>
      <c r="O483" s="64">
        <v>29.68</v>
      </c>
      <c r="P483" s="65">
        <f t="shared" si="98"/>
        <v>29.68</v>
      </c>
      <c r="Q483" s="25"/>
      <c r="R483"/>
      <c r="S483" s="64">
        <v>24.23</v>
      </c>
      <c r="T483" s="64">
        <v>37.340000000000003</v>
      </c>
      <c r="U483" s="63">
        <f t="shared" si="109"/>
        <v>0.54106479570780042</v>
      </c>
      <c r="V483" s="2" t="str">
        <f t="shared" si="110"/>
        <v>N</v>
      </c>
      <c r="W483" s="63">
        <f t="shared" si="99"/>
        <v>-0.20514193893947516</v>
      </c>
      <c r="X483" s="2" t="str">
        <f t="shared" si="111"/>
        <v>Y</v>
      </c>
      <c r="Y483" s="2" t="str">
        <f t="shared" si="107"/>
        <v>N</v>
      </c>
      <c r="Z483" s="65">
        <f t="shared" si="100"/>
        <v>35.479999999999997</v>
      </c>
      <c r="AB483" s="59"/>
      <c r="AD483" s="59"/>
    </row>
    <row r="484" spans="1:30" s="58" customFormat="1" x14ac:dyDescent="0.25">
      <c r="A484" s="39" t="s">
        <v>518</v>
      </c>
      <c r="B484" s="40">
        <v>6007512</v>
      </c>
      <c r="C484" s="40">
        <v>145801</v>
      </c>
      <c r="D484" s="40">
        <v>0</v>
      </c>
      <c r="E484" s="73">
        <v>3.74661</v>
      </c>
      <c r="F484" s="73">
        <f t="shared" si="101"/>
        <v>0.71220000000000006</v>
      </c>
      <c r="G484" s="73">
        <v>4.0060399999999996</v>
      </c>
      <c r="H484" s="73">
        <f t="shared" si="102"/>
        <v>3.79</v>
      </c>
      <c r="I484" s="73">
        <f t="shared" si="103"/>
        <v>3.8483999999999998</v>
      </c>
      <c r="J484" s="73">
        <f t="shared" si="104"/>
        <v>2.8098100000000001</v>
      </c>
      <c r="K484" s="73">
        <v>3.17232</v>
      </c>
      <c r="L484" s="73">
        <f t="shared" si="105"/>
        <v>2.8098100000000001</v>
      </c>
      <c r="M484" s="66">
        <f t="shared" si="106"/>
        <v>1.333403326203551</v>
      </c>
      <c r="N484" s="74">
        <f t="shared" si="108"/>
        <v>1.33</v>
      </c>
      <c r="O484" s="67">
        <v>38.68</v>
      </c>
      <c r="P484" s="68">
        <f t="shared" si="98"/>
        <v>38.68</v>
      </c>
      <c r="Q484" s="25"/>
      <c r="R484"/>
      <c r="S484" s="67">
        <v>37.340000000000003</v>
      </c>
      <c r="T484" s="67">
        <v>38.68</v>
      </c>
      <c r="U484" s="66">
        <f t="shared" si="109"/>
        <v>3.5886448848419822E-2</v>
      </c>
      <c r="V484" s="73" t="str">
        <f t="shared" si="110"/>
        <v>N</v>
      </c>
      <c r="W484" s="66">
        <f t="shared" si="99"/>
        <v>0</v>
      </c>
      <c r="X484" s="73" t="str">
        <f t="shared" si="111"/>
        <v>N</v>
      </c>
      <c r="Y484" s="73" t="str">
        <f t="shared" si="107"/>
        <v>N</v>
      </c>
      <c r="Z484" s="68">
        <f t="shared" si="100"/>
        <v>36.75</v>
      </c>
      <c r="AB484" s="59"/>
      <c r="AD484" s="59"/>
    </row>
    <row r="485" spans="1:30" s="58" customFormat="1" x14ac:dyDescent="0.25">
      <c r="A485" s="37" t="s">
        <v>519</v>
      </c>
      <c r="B485" s="38">
        <v>6007504</v>
      </c>
      <c r="C485" s="38">
        <v>146084</v>
      </c>
      <c r="D485" s="38">
        <v>0</v>
      </c>
      <c r="E485" s="71">
        <v>3.3935399999999998</v>
      </c>
      <c r="F485" s="71">
        <f t="shared" si="101"/>
        <v>0.71220000000000006</v>
      </c>
      <c r="G485" s="71">
        <v>4.7589399999999999</v>
      </c>
      <c r="H485" s="71">
        <f t="shared" si="102"/>
        <v>3.79</v>
      </c>
      <c r="I485" s="71">
        <f t="shared" si="103"/>
        <v>3.8483999999999998</v>
      </c>
      <c r="J485" s="71">
        <f t="shared" si="104"/>
        <v>3.3378800000000002</v>
      </c>
      <c r="K485" s="71">
        <v>3.1413700000000002</v>
      </c>
      <c r="L485" s="71">
        <f t="shared" si="105"/>
        <v>3.25928</v>
      </c>
      <c r="M485" s="60">
        <f t="shared" si="106"/>
        <v>1.0411931469527012</v>
      </c>
      <c r="N485" s="72">
        <f t="shared" si="108"/>
        <v>1.04</v>
      </c>
      <c r="O485" s="61">
        <v>33.159999999999997</v>
      </c>
      <c r="P485" s="62">
        <f t="shared" si="98"/>
        <v>33.159999999999997</v>
      </c>
      <c r="Q485" s="25"/>
      <c r="R485"/>
      <c r="S485" s="61">
        <v>24.23</v>
      </c>
      <c r="T485" s="61">
        <v>30.98</v>
      </c>
      <c r="U485" s="60">
        <f t="shared" si="109"/>
        <v>0.27858027238959965</v>
      </c>
      <c r="V485" s="71" t="str">
        <f t="shared" si="110"/>
        <v>N</v>
      </c>
      <c r="W485" s="60">
        <f t="shared" si="99"/>
        <v>7.0367979341510525E-2</v>
      </c>
      <c r="X485" s="71" t="str">
        <f t="shared" si="111"/>
        <v>N</v>
      </c>
      <c r="Y485" s="71" t="str">
        <f t="shared" si="107"/>
        <v>N</v>
      </c>
      <c r="Z485" s="62">
        <f t="shared" si="100"/>
        <v>29.44</v>
      </c>
      <c r="AB485" s="59"/>
      <c r="AD485" s="59"/>
    </row>
    <row r="486" spans="1:30" s="58" customFormat="1" x14ac:dyDescent="0.25">
      <c r="A486" s="34" t="s">
        <v>520</v>
      </c>
      <c r="B486" s="36">
        <v>6007546</v>
      </c>
      <c r="C486" s="36">
        <v>145727</v>
      </c>
      <c r="D486" s="36">
        <v>0</v>
      </c>
      <c r="E486" s="2">
        <v>4.2018300000000002</v>
      </c>
      <c r="F486" s="2">
        <f t="shared" si="101"/>
        <v>0.71220000000000006</v>
      </c>
      <c r="G486" s="2">
        <v>4.0696899999999996</v>
      </c>
      <c r="H486" s="2">
        <f t="shared" si="102"/>
        <v>3.79</v>
      </c>
      <c r="I486" s="2">
        <f t="shared" si="103"/>
        <v>3.8483999999999998</v>
      </c>
      <c r="J486" s="2">
        <f t="shared" si="104"/>
        <v>2.8544499999999999</v>
      </c>
      <c r="K486" s="2">
        <v>3.4293399999999998</v>
      </c>
      <c r="L486" s="2">
        <f t="shared" si="105"/>
        <v>2.8544499999999999</v>
      </c>
      <c r="M486" s="63">
        <f t="shared" si="106"/>
        <v>1.4720278862828216</v>
      </c>
      <c r="N486" s="70">
        <f t="shared" si="108"/>
        <v>1.47</v>
      </c>
      <c r="O486" s="64">
        <v>38.68</v>
      </c>
      <c r="P486" s="65">
        <f t="shared" si="98"/>
        <v>38.68</v>
      </c>
      <c r="Q486" s="25"/>
      <c r="R486"/>
      <c r="S486" s="64">
        <v>36.89</v>
      </c>
      <c r="T486" s="64">
        <v>38.68</v>
      </c>
      <c r="U486" s="63">
        <f t="shared" si="109"/>
        <v>4.852263486039575E-2</v>
      </c>
      <c r="V486" s="2" t="str">
        <f t="shared" si="110"/>
        <v>N</v>
      </c>
      <c r="W486" s="63">
        <f t="shared" si="99"/>
        <v>0</v>
      </c>
      <c r="X486" s="2" t="str">
        <f t="shared" si="111"/>
        <v>N</v>
      </c>
      <c r="Y486" s="2" t="str">
        <f t="shared" si="107"/>
        <v>N</v>
      </c>
      <c r="Z486" s="65">
        <f t="shared" si="100"/>
        <v>36.75</v>
      </c>
      <c r="AB486" s="59"/>
      <c r="AD486" s="59"/>
    </row>
    <row r="487" spans="1:30" s="58" customFormat="1" x14ac:dyDescent="0.25">
      <c r="A487" s="34" t="s">
        <v>521</v>
      </c>
      <c r="B487" s="36">
        <v>6008502</v>
      </c>
      <c r="C487" s="36">
        <v>145414</v>
      </c>
      <c r="D487" s="36">
        <v>0</v>
      </c>
      <c r="E487" s="2">
        <v>4.4528800000000004</v>
      </c>
      <c r="F487" s="2">
        <f t="shared" si="101"/>
        <v>0.71220000000000006</v>
      </c>
      <c r="G487" s="2">
        <v>4.0767499999999997</v>
      </c>
      <c r="H487" s="2">
        <f t="shared" si="102"/>
        <v>3.79</v>
      </c>
      <c r="I487" s="2">
        <f t="shared" si="103"/>
        <v>3.8483999999999998</v>
      </c>
      <c r="J487" s="2">
        <f t="shared" si="104"/>
        <v>2.8593999999999999</v>
      </c>
      <c r="K487" s="2">
        <v>3.1637200000000001</v>
      </c>
      <c r="L487" s="2">
        <f t="shared" si="105"/>
        <v>2.8593999999999999</v>
      </c>
      <c r="M487" s="63">
        <f t="shared" si="106"/>
        <v>1.5572777505770443</v>
      </c>
      <c r="N487" s="70">
        <f t="shared" si="108"/>
        <v>1.55</v>
      </c>
      <c r="O487" s="64">
        <v>38.68</v>
      </c>
      <c r="P487" s="65">
        <f t="shared" si="98"/>
        <v>38.68</v>
      </c>
      <c r="Q487" s="25"/>
      <c r="R487"/>
      <c r="S487" s="64">
        <v>38.68</v>
      </c>
      <c r="T487" s="64">
        <v>38.68</v>
      </c>
      <c r="U487" s="63">
        <f t="shared" si="109"/>
        <v>0</v>
      </c>
      <c r="V487" s="2" t="str">
        <f t="shared" si="110"/>
        <v>N</v>
      </c>
      <c r="W487" s="63">
        <f t="shared" si="99"/>
        <v>0</v>
      </c>
      <c r="X487" s="2" t="str">
        <f t="shared" si="111"/>
        <v>N</v>
      </c>
      <c r="Y487" s="2" t="str">
        <f t="shared" si="107"/>
        <v>N</v>
      </c>
      <c r="Z487" s="65">
        <f t="shared" si="100"/>
        <v>36.75</v>
      </c>
      <c r="AB487" s="59"/>
      <c r="AD487" s="59"/>
    </row>
    <row r="488" spans="1:30" s="58" customFormat="1" x14ac:dyDescent="0.25">
      <c r="A488" s="39" t="s">
        <v>522</v>
      </c>
      <c r="B488" s="40">
        <v>6011746</v>
      </c>
      <c r="C488" s="40">
        <v>145629</v>
      </c>
      <c r="D488" s="40">
        <v>0</v>
      </c>
      <c r="E488" s="73">
        <v>3.2759999999999998</v>
      </c>
      <c r="F488" s="73">
        <f t="shared" si="101"/>
        <v>0.71220000000000006</v>
      </c>
      <c r="G488" s="73">
        <v>4.6665599999999996</v>
      </c>
      <c r="H488" s="73">
        <f t="shared" si="102"/>
        <v>3.79</v>
      </c>
      <c r="I488" s="73">
        <f t="shared" si="103"/>
        <v>3.8483999999999998</v>
      </c>
      <c r="J488" s="73">
        <f t="shared" si="104"/>
        <v>3.2730899999999998</v>
      </c>
      <c r="K488" s="73">
        <v>3.4216700000000002</v>
      </c>
      <c r="L488" s="73">
        <f t="shared" si="105"/>
        <v>3.2730899999999998</v>
      </c>
      <c r="M488" s="66">
        <f t="shared" si="106"/>
        <v>1.0008890681282825</v>
      </c>
      <c r="N488" s="74">
        <f t="shared" si="108"/>
        <v>1</v>
      </c>
      <c r="O488" s="67">
        <v>30.98</v>
      </c>
      <c r="P488" s="68">
        <f t="shared" si="98"/>
        <v>30.98</v>
      </c>
      <c r="Q488" s="25"/>
      <c r="R488"/>
      <c r="S488" s="67">
        <v>29.03</v>
      </c>
      <c r="T488" s="67">
        <v>31.53</v>
      </c>
      <c r="U488" s="66">
        <f t="shared" si="109"/>
        <v>8.6117809162934891E-2</v>
      </c>
      <c r="V488" s="73" t="str">
        <f t="shared" si="110"/>
        <v>N</v>
      </c>
      <c r="W488" s="66">
        <f t="shared" si="99"/>
        <v>-1.7443704408499863E-2</v>
      </c>
      <c r="X488" s="73" t="str">
        <f t="shared" si="111"/>
        <v>N</v>
      </c>
      <c r="Y488" s="73" t="str">
        <f t="shared" si="107"/>
        <v>N</v>
      </c>
      <c r="Z488" s="68">
        <f t="shared" si="100"/>
        <v>29.96</v>
      </c>
      <c r="AB488" s="59"/>
      <c r="AD488" s="59"/>
    </row>
    <row r="489" spans="1:30" s="58" customFormat="1" x14ac:dyDescent="0.25">
      <c r="A489" s="37" t="s">
        <v>523</v>
      </c>
      <c r="B489" s="38">
        <v>6010078</v>
      </c>
      <c r="C489" s="38">
        <v>145927</v>
      </c>
      <c r="D489" s="38">
        <v>0</v>
      </c>
      <c r="E489" s="71">
        <v>3.19171</v>
      </c>
      <c r="F489" s="71">
        <f t="shared" si="101"/>
        <v>0.71220000000000006</v>
      </c>
      <c r="G489" s="71">
        <v>4.3983800000000004</v>
      </c>
      <c r="H489" s="71">
        <f t="shared" si="102"/>
        <v>3.79</v>
      </c>
      <c r="I489" s="71">
        <f t="shared" si="103"/>
        <v>3.8483999999999998</v>
      </c>
      <c r="J489" s="71">
        <f t="shared" si="104"/>
        <v>3.0849899999999999</v>
      </c>
      <c r="K489" s="71">
        <v>3.4659800000000001</v>
      </c>
      <c r="L489" s="71">
        <f t="shared" si="105"/>
        <v>3.0849899999999999</v>
      </c>
      <c r="M489" s="60">
        <f t="shared" si="106"/>
        <v>1.0345933050026095</v>
      </c>
      <c r="N489" s="72">
        <f t="shared" si="108"/>
        <v>1.03</v>
      </c>
      <c r="O489" s="61">
        <v>32.619999999999997</v>
      </c>
      <c r="P489" s="62">
        <f t="shared" si="98"/>
        <v>32.619999999999997</v>
      </c>
      <c r="Q489" s="25"/>
      <c r="R489"/>
      <c r="S489" s="61">
        <v>33.159999999999997</v>
      </c>
      <c r="T489" s="61">
        <v>33.71</v>
      </c>
      <c r="U489" s="60">
        <f t="shared" si="109"/>
        <v>1.658624849215936E-2</v>
      </c>
      <c r="V489" s="71" t="str">
        <f t="shared" si="110"/>
        <v>N</v>
      </c>
      <c r="W489" s="60">
        <f t="shared" si="99"/>
        <v>-3.2334618807475624E-2</v>
      </c>
      <c r="X489" s="71" t="str">
        <f t="shared" si="111"/>
        <v>N</v>
      </c>
      <c r="Y489" s="71" t="str">
        <f t="shared" si="107"/>
        <v>N</v>
      </c>
      <c r="Z489" s="62">
        <f t="shared" si="100"/>
        <v>32.03</v>
      </c>
      <c r="AB489" s="59"/>
      <c r="AD489" s="59"/>
    </row>
    <row r="490" spans="1:30" s="58" customFormat="1" x14ac:dyDescent="0.25">
      <c r="A490" s="34" t="s">
        <v>524</v>
      </c>
      <c r="B490" s="36">
        <v>6007082</v>
      </c>
      <c r="C490" s="36">
        <v>145411</v>
      </c>
      <c r="D490" s="36">
        <v>0</v>
      </c>
      <c r="E490" s="2">
        <v>3.0873400000000002</v>
      </c>
      <c r="F490" s="2">
        <f t="shared" si="101"/>
        <v>0.71220000000000006</v>
      </c>
      <c r="G490" s="2">
        <v>3.25102</v>
      </c>
      <c r="H490" s="2">
        <f t="shared" si="102"/>
        <v>3.79</v>
      </c>
      <c r="I490" s="2">
        <f t="shared" si="103"/>
        <v>3.8483999999999998</v>
      </c>
      <c r="J490" s="2">
        <f t="shared" si="104"/>
        <v>2.28024</v>
      </c>
      <c r="K490" s="2">
        <v>2.9380299999999999</v>
      </c>
      <c r="L490" s="2">
        <f t="shared" si="105"/>
        <v>2.28024</v>
      </c>
      <c r="M490" s="63">
        <f t="shared" si="106"/>
        <v>1.3539539697575695</v>
      </c>
      <c r="N490" s="70">
        <f t="shared" si="108"/>
        <v>1.35</v>
      </c>
      <c r="O490" s="64">
        <v>38.68</v>
      </c>
      <c r="P490" s="65">
        <f t="shared" si="98"/>
        <v>38.68</v>
      </c>
      <c r="Q490" s="25"/>
      <c r="R490"/>
      <c r="S490" s="64">
        <v>38.68</v>
      </c>
      <c r="T490" s="64">
        <v>38.68</v>
      </c>
      <c r="U490" s="63">
        <f t="shared" si="109"/>
        <v>0</v>
      </c>
      <c r="V490" s="2" t="str">
        <f t="shared" si="110"/>
        <v>N</v>
      </c>
      <c r="W490" s="63">
        <f t="shared" si="99"/>
        <v>0</v>
      </c>
      <c r="X490" s="2" t="str">
        <f t="shared" si="111"/>
        <v>N</v>
      </c>
      <c r="Y490" s="2" t="str">
        <f t="shared" si="107"/>
        <v>N</v>
      </c>
      <c r="Z490" s="65">
        <f t="shared" si="100"/>
        <v>36.75</v>
      </c>
      <c r="AB490" s="59"/>
      <c r="AD490" s="59"/>
    </row>
    <row r="491" spans="1:30" s="58" customFormat="1" x14ac:dyDescent="0.25">
      <c r="A491" s="34" t="s">
        <v>525</v>
      </c>
      <c r="B491" s="36">
        <v>6006027</v>
      </c>
      <c r="C491" s="36">
        <v>145294</v>
      </c>
      <c r="D491" s="36">
        <v>0</v>
      </c>
      <c r="E491" s="2">
        <v>3.4914399999999999</v>
      </c>
      <c r="F491" s="2">
        <f t="shared" si="101"/>
        <v>0.71220000000000006</v>
      </c>
      <c r="G491" s="2">
        <v>4.5713800000000004</v>
      </c>
      <c r="H491" s="2">
        <f t="shared" si="102"/>
        <v>3.79</v>
      </c>
      <c r="I491" s="2">
        <f t="shared" si="103"/>
        <v>3.8483999999999998</v>
      </c>
      <c r="J491" s="2">
        <f t="shared" si="104"/>
        <v>3.2063299999999999</v>
      </c>
      <c r="K491" s="2">
        <v>3.2296800000000001</v>
      </c>
      <c r="L491" s="2">
        <f t="shared" si="105"/>
        <v>3.2063299999999999</v>
      </c>
      <c r="M491" s="63">
        <f t="shared" si="106"/>
        <v>1.0889209781900178</v>
      </c>
      <c r="N491" s="70">
        <f t="shared" si="108"/>
        <v>1.08</v>
      </c>
      <c r="O491" s="64">
        <v>35.35</v>
      </c>
      <c r="P491" s="65">
        <f t="shared" si="98"/>
        <v>35.35</v>
      </c>
      <c r="Q491" s="25"/>
      <c r="R491"/>
      <c r="S491" s="64">
        <v>14.26</v>
      </c>
      <c r="T491" s="64">
        <v>22.69</v>
      </c>
      <c r="U491" s="63">
        <f t="shared" si="109"/>
        <v>0.59116409537166914</v>
      </c>
      <c r="V491" s="2" t="str">
        <f t="shared" si="110"/>
        <v>N</v>
      </c>
      <c r="W491" s="63">
        <f t="shared" si="99"/>
        <v>0.55795504627589243</v>
      </c>
      <c r="X491" s="2" t="str">
        <f t="shared" si="111"/>
        <v>N</v>
      </c>
      <c r="Y491" s="2" t="str">
        <f t="shared" si="107"/>
        <v>N</v>
      </c>
      <c r="Z491" s="65">
        <f t="shared" si="100"/>
        <v>21.560000000000002</v>
      </c>
      <c r="AB491" s="59"/>
      <c r="AD491" s="59"/>
    </row>
    <row r="492" spans="1:30" s="58" customFormat="1" x14ac:dyDescent="0.25">
      <c r="A492" s="34" t="s">
        <v>526</v>
      </c>
      <c r="B492" s="36">
        <v>6007595</v>
      </c>
      <c r="C492" s="36">
        <v>145953</v>
      </c>
      <c r="D492" s="36">
        <v>0</v>
      </c>
      <c r="E492" s="2">
        <v>5.0074199999999998</v>
      </c>
      <c r="F492" s="2">
        <f t="shared" si="101"/>
        <v>0.71220000000000006</v>
      </c>
      <c r="G492" s="2">
        <v>3.64574</v>
      </c>
      <c r="H492" s="2">
        <f t="shared" si="102"/>
        <v>3.79</v>
      </c>
      <c r="I492" s="2">
        <f t="shared" si="103"/>
        <v>3.8483999999999998</v>
      </c>
      <c r="J492" s="2">
        <f t="shared" si="104"/>
        <v>2.5570900000000001</v>
      </c>
      <c r="K492" s="2">
        <v>3.0832299999999999</v>
      </c>
      <c r="L492" s="2">
        <f t="shared" si="105"/>
        <v>2.5570900000000001</v>
      </c>
      <c r="M492" s="63">
        <f t="shared" si="106"/>
        <v>1.9582494163287172</v>
      </c>
      <c r="N492" s="70">
        <f t="shared" si="108"/>
        <v>1.95</v>
      </c>
      <c r="O492" s="64">
        <v>38.68</v>
      </c>
      <c r="P492" s="65">
        <f t="shared" si="98"/>
        <v>38.68</v>
      </c>
      <c r="Q492" s="25"/>
      <c r="R492"/>
      <c r="S492" s="64">
        <v>38.68</v>
      </c>
      <c r="T492" s="64">
        <v>38.68</v>
      </c>
      <c r="U492" s="63">
        <f t="shared" si="109"/>
        <v>0</v>
      </c>
      <c r="V492" s="2" t="str">
        <f t="shared" si="110"/>
        <v>N</v>
      </c>
      <c r="W492" s="63">
        <f t="shared" si="99"/>
        <v>0</v>
      </c>
      <c r="X492" s="2" t="str">
        <f t="shared" si="111"/>
        <v>N</v>
      </c>
      <c r="Y492" s="2" t="str">
        <f t="shared" si="107"/>
        <v>N</v>
      </c>
      <c r="Z492" s="65">
        <f t="shared" si="100"/>
        <v>36.75</v>
      </c>
      <c r="AB492" s="59"/>
      <c r="AD492" s="59"/>
    </row>
    <row r="493" spans="1:30" s="58" customFormat="1" x14ac:dyDescent="0.25">
      <c r="A493" s="39" t="s">
        <v>527</v>
      </c>
      <c r="B493" s="40">
        <v>6005854</v>
      </c>
      <c r="C493" s="40">
        <v>145741</v>
      </c>
      <c r="D493" s="40">
        <v>0</v>
      </c>
      <c r="E493" s="73">
        <v>3.19523</v>
      </c>
      <c r="F493" s="73">
        <f t="shared" si="101"/>
        <v>0.71220000000000006</v>
      </c>
      <c r="G493" s="73">
        <v>4.4411100000000001</v>
      </c>
      <c r="H493" s="73">
        <f t="shared" si="102"/>
        <v>3.79</v>
      </c>
      <c r="I493" s="73">
        <f t="shared" si="103"/>
        <v>3.8483999999999998</v>
      </c>
      <c r="J493" s="73">
        <f t="shared" si="104"/>
        <v>3.11496</v>
      </c>
      <c r="K493" s="73">
        <v>3.2147600000000001</v>
      </c>
      <c r="L493" s="73">
        <f t="shared" si="105"/>
        <v>3.11496</v>
      </c>
      <c r="M493" s="66">
        <f t="shared" si="106"/>
        <v>1.0257691912576727</v>
      </c>
      <c r="N493" s="74">
        <f t="shared" si="108"/>
        <v>1.02</v>
      </c>
      <c r="O493" s="67">
        <v>32.07</v>
      </c>
      <c r="P493" s="68">
        <f t="shared" si="98"/>
        <v>32.07</v>
      </c>
      <c r="Q493" s="25"/>
      <c r="R493"/>
      <c r="S493" s="67">
        <v>26.42</v>
      </c>
      <c r="T493" s="67">
        <v>32.619999999999997</v>
      </c>
      <c r="U493" s="66">
        <f t="shared" si="109"/>
        <v>0.23467070401211185</v>
      </c>
      <c r="V493" s="73" t="str">
        <f t="shared" si="110"/>
        <v>N</v>
      </c>
      <c r="W493" s="66">
        <f t="shared" si="99"/>
        <v>-1.6860821581851537E-2</v>
      </c>
      <c r="X493" s="73" t="str">
        <f t="shared" si="111"/>
        <v>N</v>
      </c>
      <c r="Y493" s="73" t="str">
        <f t="shared" si="107"/>
        <v>N</v>
      </c>
      <c r="Z493" s="68">
        <f t="shared" si="100"/>
        <v>30.990000000000002</v>
      </c>
      <c r="AB493" s="59"/>
      <c r="AD493" s="59"/>
    </row>
    <row r="494" spans="1:30" s="58" customFormat="1" x14ac:dyDescent="0.25">
      <c r="A494" s="37" t="s">
        <v>528</v>
      </c>
      <c r="B494" s="38">
        <v>6005912</v>
      </c>
      <c r="C494" s="38">
        <v>145944</v>
      </c>
      <c r="D494" s="38">
        <v>0</v>
      </c>
      <c r="E494" s="71">
        <v>3.3933499999999999</v>
      </c>
      <c r="F494" s="71">
        <f t="shared" si="101"/>
        <v>0.71220000000000006</v>
      </c>
      <c r="G494" s="71">
        <v>4.9874900000000002</v>
      </c>
      <c r="H494" s="71">
        <f t="shared" si="102"/>
        <v>3.79</v>
      </c>
      <c r="I494" s="71">
        <f t="shared" si="103"/>
        <v>3.8483999999999998</v>
      </c>
      <c r="J494" s="71">
        <f t="shared" si="104"/>
        <v>3.4981900000000001</v>
      </c>
      <c r="K494" s="71">
        <v>3.5950500000000001</v>
      </c>
      <c r="L494" s="71">
        <f t="shared" si="105"/>
        <v>3.4981900000000001</v>
      </c>
      <c r="M494" s="60">
        <f t="shared" si="106"/>
        <v>0.97003021562579494</v>
      </c>
      <c r="N494" s="72">
        <f t="shared" si="108"/>
        <v>0.97</v>
      </c>
      <c r="O494" s="61">
        <v>29.03</v>
      </c>
      <c r="P494" s="62">
        <f t="shared" si="98"/>
        <v>29.03</v>
      </c>
      <c r="Q494" s="25"/>
      <c r="R494"/>
      <c r="S494" s="61">
        <v>21.15</v>
      </c>
      <c r="T494" s="61">
        <v>27.07</v>
      </c>
      <c r="U494" s="60">
        <f t="shared" si="109"/>
        <v>0.27990543735224599</v>
      </c>
      <c r="V494" s="71" t="str">
        <f t="shared" si="110"/>
        <v>N</v>
      </c>
      <c r="W494" s="60">
        <f t="shared" si="99"/>
        <v>7.2404876246767669E-2</v>
      </c>
      <c r="X494" s="71" t="str">
        <f t="shared" si="111"/>
        <v>N</v>
      </c>
      <c r="Y494" s="71" t="str">
        <f t="shared" si="107"/>
        <v>N</v>
      </c>
      <c r="Z494" s="62">
        <f t="shared" si="100"/>
        <v>25.720000000000002</v>
      </c>
      <c r="AB494" s="59"/>
      <c r="AD494" s="59"/>
    </row>
    <row r="495" spans="1:30" s="58" customFormat="1" x14ac:dyDescent="0.25">
      <c r="A495" s="34" t="s">
        <v>529</v>
      </c>
      <c r="B495" s="36">
        <v>6007009</v>
      </c>
      <c r="C495" s="36">
        <v>145536</v>
      </c>
      <c r="D495" s="36">
        <v>0</v>
      </c>
      <c r="E495" s="2">
        <v>3.1534900000000001</v>
      </c>
      <c r="F495" s="2">
        <f t="shared" si="101"/>
        <v>0.71220000000000006</v>
      </c>
      <c r="G495" s="2">
        <v>4.9271799999999999</v>
      </c>
      <c r="H495" s="2">
        <f t="shared" si="102"/>
        <v>3.79</v>
      </c>
      <c r="I495" s="2">
        <f t="shared" si="103"/>
        <v>3.8483999999999998</v>
      </c>
      <c r="J495" s="2">
        <f t="shared" si="104"/>
        <v>3.4558900000000001</v>
      </c>
      <c r="K495" s="2">
        <v>3.5939800000000002</v>
      </c>
      <c r="L495" s="2">
        <f t="shared" si="105"/>
        <v>3.4558900000000001</v>
      </c>
      <c r="M495" s="63">
        <f t="shared" si="106"/>
        <v>0.91249721489977975</v>
      </c>
      <c r="N495" s="70">
        <f t="shared" si="108"/>
        <v>0.91</v>
      </c>
      <c r="O495" s="64">
        <v>25</v>
      </c>
      <c r="P495" s="65">
        <f t="shared" si="98"/>
        <v>25</v>
      </c>
      <c r="Q495" s="25"/>
      <c r="R495"/>
      <c r="S495" s="64">
        <v>21.15</v>
      </c>
      <c r="T495" s="64">
        <v>23.46</v>
      </c>
      <c r="U495" s="63">
        <f t="shared" si="109"/>
        <v>0.10921985815602848</v>
      </c>
      <c r="V495" s="2" t="str">
        <f t="shared" si="110"/>
        <v>N</v>
      </c>
      <c r="W495" s="63">
        <f t="shared" si="99"/>
        <v>6.5643648763853327E-2</v>
      </c>
      <c r="X495" s="2" t="str">
        <f t="shared" si="111"/>
        <v>N</v>
      </c>
      <c r="Y495" s="2" t="str">
        <f t="shared" si="107"/>
        <v>N</v>
      </c>
      <c r="Z495" s="65">
        <f t="shared" si="100"/>
        <v>22.290000000000003</v>
      </c>
      <c r="AB495" s="59"/>
      <c r="AD495" s="59"/>
    </row>
    <row r="496" spans="1:30" s="58" customFormat="1" x14ac:dyDescent="0.25">
      <c r="A496" s="34" t="s">
        <v>530</v>
      </c>
      <c r="B496" s="36">
        <v>6014575</v>
      </c>
      <c r="C496" s="36">
        <v>145960</v>
      </c>
      <c r="D496" s="36">
        <v>0</v>
      </c>
      <c r="E496" s="2">
        <v>3.34572</v>
      </c>
      <c r="F496" s="2">
        <f t="shared" si="101"/>
        <v>0.71220000000000006</v>
      </c>
      <c r="G496" s="2">
        <v>3.94102</v>
      </c>
      <c r="H496" s="2">
        <f t="shared" si="102"/>
        <v>3.79</v>
      </c>
      <c r="I496" s="2">
        <f t="shared" si="103"/>
        <v>3.8483999999999998</v>
      </c>
      <c r="J496" s="2">
        <f t="shared" si="104"/>
        <v>2.7642000000000002</v>
      </c>
      <c r="K496" s="2">
        <v>2.98244</v>
      </c>
      <c r="L496" s="2">
        <f t="shared" si="105"/>
        <v>2.7642000000000002</v>
      </c>
      <c r="M496" s="63">
        <f t="shared" si="106"/>
        <v>1.210375515519861</v>
      </c>
      <c r="N496" s="70">
        <f t="shared" si="108"/>
        <v>1.21</v>
      </c>
      <c r="O496" s="64">
        <v>38.08</v>
      </c>
      <c r="P496" s="65">
        <f t="shared" si="98"/>
        <v>38.08</v>
      </c>
      <c r="Q496" s="25"/>
      <c r="R496"/>
      <c r="S496" s="64">
        <v>37.49</v>
      </c>
      <c r="T496" s="64">
        <v>38.08</v>
      </c>
      <c r="U496" s="63">
        <f t="shared" si="109"/>
        <v>1.5737530008002036E-2</v>
      </c>
      <c r="V496" s="2" t="str">
        <f t="shared" si="110"/>
        <v>N</v>
      </c>
      <c r="W496" s="63">
        <f t="shared" si="99"/>
        <v>0</v>
      </c>
      <c r="X496" s="2" t="str">
        <f t="shared" si="111"/>
        <v>N</v>
      </c>
      <c r="Y496" s="2" t="str">
        <f t="shared" si="107"/>
        <v>N</v>
      </c>
      <c r="Z496" s="65">
        <f t="shared" si="100"/>
        <v>36.18</v>
      </c>
      <c r="AB496" s="59"/>
      <c r="AD496" s="59"/>
    </row>
    <row r="497" spans="1:30" s="58" customFormat="1" x14ac:dyDescent="0.25">
      <c r="A497" s="34" t="s">
        <v>531</v>
      </c>
      <c r="B497" s="36">
        <v>6007892</v>
      </c>
      <c r="C497" s="36">
        <v>145324</v>
      </c>
      <c r="D497" s="36">
        <v>0</v>
      </c>
      <c r="E497" s="2">
        <v>3.9192</v>
      </c>
      <c r="F497" s="2">
        <f t="shared" si="101"/>
        <v>0.71220000000000006</v>
      </c>
      <c r="G497" s="2">
        <v>3.76674</v>
      </c>
      <c r="H497" s="2">
        <f t="shared" si="102"/>
        <v>3.79</v>
      </c>
      <c r="I497" s="2">
        <f t="shared" si="103"/>
        <v>3.8483999999999998</v>
      </c>
      <c r="J497" s="2">
        <f t="shared" si="104"/>
        <v>2.6419600000000001</v>
      </c>
      <c r="K497" s="2">
        <v>3.2172200000000002</v>
      </c>
      <c r="L497" s="2">
        <f t="shared" si="105"/>
        <v>2.6419600000000001</v>
      </c>
      <c r="M497" s="63">
        <f t="shared" si="106"/>
        <v>1.4834441096761495</v>
      </c>
      <c r="N497" s="70">
        <f t="shared" si="108"/>
        <v>1.48</v>
      </c>
      <c r="O497" s="64">
        <v>38.68</v>
      </c>
      <c r="P497" s="65">
        <f t="shared" si="98"/>
        <v>38.68</v>
      </c>
      <c r="Q497" s="25"/>
      <c r="R497"/>
      <c r="S497" s="64">
        <v>36.74</v>
      </c>
      <c r="T497" s="64">
        <v>38.68</v>
      </c>
      <c r="U497" s="63">
        <f t="shared" si="109"/>
        <v>5.2803483941208429E-2</v>
      </c>
      <c r="V497" s="2" t="str">
        <f t="shared" si="110"/>
        <v>N</v>
      </c>
      <c r="W497" s="63">
        <f t="shared" si="99"/>
        <v>0</v>
      </c>
      <c r="X497" s="2" t="str">
        <f t="shared" si="111"/>
        <v>N</v>
      </c>
      <c r="Y497" s="2" t="str">
        <f t="shared" si="107"/>
        <v>N</v>
      </c>
      <c r="Z497" s="65">
        <f t="shared" si="100"/>
        <v>36.75</v>
      </c>
      <c r="AB497" s="59"/>
      <c r="AD497" s="59"/>
    </row>
    <row r="498" spans="1:30" s="58" customFormat="1" x14ac:dyDescent="0.25">
      <c r="A498" s="39" t="s">
        <v>532</v>
      </c>
      <c r="B498" s="40">
        <v>6008874</v>
      </c>
      <c r="C498" s="40">
        <v>145731</v>
      </c>
      <c r="D498" s="40">
        <v>0</v>
      </c>
      <c r="E498" s="73">
        <v>3.6358899999999998</v>
      </c>
      <c r="F498" s="73">
        <f t="shared" si="101"/>
        <v>0.71220000000000006</v>
      </c>
      <c r="G498" s="73">
        <v>3.6497899999999999</v>
      </c>
      <c r="H498" s="73">
        <f t="shared" si="102"/>
        <v>3.79</v>
      </c>
      <c r="I498" s="73">
        <f t="shared" si="103"/>
        <v>3.8483999999999998</v>
      </c>
      <c r="J498" s="73">
        <f t="shared" si="104"/>
        <v>2.55993</v>
      </c>
      <c r="K498" s="73">
        <v>3.2632500000000002</v>
      </c>
      <c r="L498" s="73">
        <f t="shared" si="105"/>
        <v>2.55993</v>
      </c>
      <c r="M498" s="66">
        <f t="shared" si="106"/>
        <v>1.4203083678069321</v>
      </c>
      <c r="N498" s="74">
        <f t="shared" si="108"/>
        <v>1.42</v>
      </c>
      <c r="O498" s="67">
        <v>38.68</v>
      </c>
      <c r="P498" s="68">
        <f t="shared" si="98"/>
        <v>38.68</v>
      </c>
      <c r="Q498" s="25"/>
      <c r="R498"/>
      <c r="S498" s="67">
        <v>38.08</v>
      </c>
      <c r="T498" s="67">
        <v>38.68</v>
      </c>
      <c r="U498" s="66">
        <f t="shared" si="109"/>
        <v>1.5756302521008441E-2</v>
      </c>
      <c r="V498" s="73" t="str">
        <f t="shared" si="110"/>
        <v>N</v>
      </c>
      <c r="W498" s="66">
        <f t="shared" si="99"/>
        <v>0</v>
      </c>
      <c r="X498" s="73" t="str">
        <f t="shared" si="111"/>
        <v>N</v>
      </c>
      <c r="Y498" s="73" t="str">
        <f t="shared" si="107"/>
        <v>N</v>
      </c>
      <c r="Z498" s="68">
        <f t="shared" si="100"/>
        <v>36.75</v>
      </c>
      <c r="AB498" s="59"/>
      <c r="AD498" s="59"/>
    </row>
    <row r="499" spans="1:30" s="58" customFormat="1" x14ac:dyDescent="0.25">
      <c r="A499" s="37" t="s">
        <v>533</v>
      </c>
      <c r="B499" s="38">
        <v>6008817</v>
      </c>
      <c r="C499" s="38">
        <v>145563</v>
      </c>
      <c r="D499" s="38">
        <v>0</v>
      </c>
      <c r="E499" s="71">
        <v>3.5866500000000001</v>
      </c>
      <c r="F499" s="71">
        <f t="shared" si="101"/>
        <v>0.71220000000000006</v>
      </c>
      <c r="G499" s="71">
        <v>3.7395499999999999</v>
      </c>
      <c r="H499" s="71">
        <f t="shared" si="102"/>
        <v>3.79</v>
      </c>
      <c r="I499" s="71">
        <f t="shared" si="103"/>
        <v>3.8483999999999998</v>
      </c>
      <c r="J499" s="71">
        <f t="shared" si="104"/>
        <v>2.6228899999999999</v>
      </c>
      <c r="K499" s="71">
        <v>3.0783399999999999</v>
      </c>
      <c r="L499" s="71">
        <f t="shared" si="105"/>
        <v>2.6228899999999999</v>
      </c>
      <c r="M499" s="60">
        <f t="shared" si="106"/>
        <v>1.3674420200618402</v>
      </c>
      <c r="N499" s="72">
        <f t="shared" si="108"/>
        <v>1.36</v>
      </c>
      <c r="O499" s="61">
        <v>38.68</v>
      </c>
      <c r="P499" s="62">
        <f t="shared" si="98"/>
        <v>38.68</v>
      </c>
      <c r="Q499" s="25"/>
      <c r="R499"/>
      <c r="S499" s="61">
        <v>37.630000000000003</v>
      </c>
      <c r="T499" s="61">
        <v>38.68</v>
      </c>
      <c r="U499" s="60">
        <f t="shared" si="109"/>
        <v>2.7903268668615391E-2</v>
      </c>
      <c r="V499" s="71" t="str">
        <f t="shared" si="110"/>
        <v>N</v>
      </c>
      <c r="W499" s="60">
        <f t="shared" si="99"/>
        <v>0</v>
      </c>
      <c r="X499" s="71" t="str">
        <f t="shared" si="111"/>
        <v>N</v>
      </c>
      <c r="Y499" s="71" t="str">
        <f t="shared" si="107"/>
        <v>N</v>
      </c>
      <c r="Z499" s="62">
        <f t="shared" si="100"/>
        <v>36.75</v>
      </c>
      <c r="AB499" s="59"/>
      <c r="AD499" s="59"/>
    </row>
    <row r="500" spans="1:30" s="58" customFormat="1" x14ac:dyDescent="0.25">
      <c r="A500" s="34" t="s">
        <v>534</v>
      </c>
      <c r="B500" s="36">
        <v>6008973</v>
      </c>
      <c r="C500" s="36">
        <v>145935</v>
      </c>
      <c r="D500" s="36">
        <v>0</v>
      </c>
      <c r="E500" s="2">
        <v>3.69198</v>
      </c>
      <c r="F500" s="2">
        <f t="shared" si="101"/>
        <v>0.71220000000000006</v>
      </c>
      <c r="G500" s="2">
        <v>3.85764</v>
      </c>
      <c r="H500" s="2">
        <f t="shared" si="102"/>
        <v>3.79</v>
      </c>
      <c r="I500" s="2">
        <f t="shared" si="103"/>
        <v>3.8483999999999998</v>
      </c>
      <c r="J500" s="2">
        <f t="shared" si="104"/>
        <v>2.7057199999999999</v>
      </c>
      <c r="K500" s="2">
        <v>2.9087800000000001</v>
      </c>
      <c r="L500" s="2">
        <f t="shared" si="105"/>
        <v>2.7057199999999999</v>
      </c>
      <c r="M500" s="63">
        <f t="shared" si="106"/>
        <v>1.3645092618600594</v>
      </c>
      <c r="N500" s="70">
        <f t="shared" si="108"/>
        <v>1.36</v>
      </c>
      <c r="O500" s="64">
        <v>38.68</v>
      </c>
      <c r="P500" s="65">
        <f t="shared" si="98"/>
        <v>38.68</v>
      </c>
      <c r="Q500" s="25"/>
      <c r="R500"/>
      <c r="S500" s="64">
        <v>38.53</v>
      </c>
      <c r="T500" s="64">
        <v>38.68</v>
      </c>
      <c r="U500" s="63">
        <f t="shared" si="109"/>
        <v>3.893070334804012E-3</v>
      </c>
      <c r="V500" s="2" t="str">
        <f t="shared" si="110"/>
        <v>N</v>
      </c>
      <c r="W500" s="63">
        <f t="shared" si="99"/>
        <v>0</v>
      </c>
      <c r="X500" s="2" t="str">
        <f t="shared" si="111"/>
        <v>N</v>
      </c>
      <c r="Y500" s="2" t="str">
        <f t="shared" si="107"/>
        <v>N</v>
      </c>
      <c r="Z500" s="65">
        <f t="shared" si="100"/>
        <v>36.75</v>
      </c>
      <c r="AB500" s="59"/>
      <c r="AD500" s="59"/>
    </row>
    <row r="501" spans="1:30" s="58" customFormat="1" x14ac:dyDescent="0.25">
      <c r="A501" s="34" t="s">
        <v>535</v>
      </c>
      <c r="B501" s="36">
        <v>6012678</v>
      </c>
      <c r="C501" s="36">
        <v>145029</v>
      </c>
      <c r="D501" s="36">
        <v>0</v>
      </c>
      <c r="E501" s="2">
        <v>3.5244499999999999</v>
      </c>
      <c r="F501" s="2">
        <f t="shared" si="101"/>
        <v>0.71220000000000006</v>
      </c>
      <c r="G501" s="2">
        <v>3.58805</v>
      </c>
      <c r="H501" s="2">
        <f t="shared" si="102"/>
        <v>3.79</v>
      </c>
      <c r="I501" s="2">
        <f t="shared" si="103"/>
        <v>3.8483999999999998</v>
      </c>
      <c r="J501" s="2">
        <f t="shared" si="104"/>
        <v>2.5166300000000001</v>
      </c>
      <c r="K501" s="2">
        <v>2.9902000000000002</v>
      </c>
      <c r="L501" s="2">
        <f t="shared" si="105"/>
        <v>2.5166300000000001</v>
      </c>
      <c r="M501" s="63">
        <f t="shared" si="106"/>
        <v>1.400464112722172</v>
      </c>
      <c r="N501" s="70">
        <f t="shared" si="108"/>
        <v>1.4</v>
      </c>
      <c r="O501" s="64">
        <v>38.68</v>
      </c>
      <c r="P501" s="65">
        <f t="shared" si="98"/>
        <v>38.68</v>
      </c>
      <c r="Q501" s="25"/>
      <c r="R501"/>
      <c r="S501" s="64">
        <v>37.93</v>
      </c>
      <c r="T501" s="64">
        <v>36.74</v>
      </c>
      <c r="U501" s="63">
        <f t="shared" si="109"/>
        <v>-3.1373582915897646E-2</v>
      </c>
      <c r="V501" s="2" t="str">
        <f t="shared" si="110"/>
        <v>N</v>
      </c>
      <c r="W501" s="63">
        <f t="shared" si="99"/>
        <v>5.2803483941208429E-2</v>
      </c>
      <c r="X501" s="2" t="str">
        <f t="shared" si="111"/>
        <v>N</v>
      </c>
      <c r="Y501" s="2" t="str">
        <f t="shared" si="107"/>
        <v>N</v>
      </c>
      <c r="Z501" s="65">
        <f t="shared" si="100"/>
        <v>34.909999999999997</v>
      </c>
      <c r="AB501" s="59"/>
      <c r="AD501" s="59"/>
    </row>
    <row r="502" spans="1:30" s="58" customFormat="1" x14ac:dyDescent="0.25">
      <c r="A502" s="34" t="s">
        <v>536</v>
      </c>
      <c r="B502" s="36">
        <v>6009591</v>
      </c>
      <c r="C502" s="36">
        <v>145956</v>
      </c>
      <c r="D502" s="36">
        <v>0</v>
      </c>
      <c r="E502" s="2">
        <v>3.5808300000000002</v>
      </c>
      <c r="F502" s="2">
        <f t="shared" si="101"/>
        <v>0.71220000000000006</v>
      </c>
      <c r="G502" s="2">
        <v>4.2835999999999999</v>
      </c>
      <c r="H502" s="2">
        <f t="shared" si="102"/>
        <v>3.79</v>
      </c>
      <c r="I502" s="2">
        <f t="shared" si="103"/>
        <v>3.8483999999999998</v>
      </c>
      <c r="J502" s="2">
        <f t="shared" si="104"/>
        <v>3.00448</v>
      </c>
      <c r="K502" s="2">
        <v>3.3693900000000001</v>
      </c>
      <c r="L502" s="2">
        <f t="shared" si="105"/>
        <v>3.00448</v>
      </c>
      <c r="M502" s="63">
        <f t="shared" si="106"/>
        <v>1.1918302002343168</v>
      </c>
      <c r="N502" s="70">
        <f t="shared" si="108"/>
        <v>1.19</v>
      </c>
      <c r="O502" s="64">
        <v>37.78</v>
      </c>
      <c r="P502" s="65">
        <f t="shared" si="98"/>
        <v>37.78</v>
      </c>
      <c r="Q502" s="25"/>
      <c r="R502"/>
      <c r="S502" s="64">
        <v>33.159999999999997</v>
      </c>
      <c r="T502" s="64">
        <v>37.04</v>
      </c>
      <c r="U502" s="63">
        <f t="shared" si="109"/>
        <v>0.11700844390832336</v>
      </c>
      <c r="V502" s="2" t="str">
        <f t="shared" si="110"/>
        <v>N</v>
      </c>
      <c r="W502" s="63">
        <f t="shared" si="99"/>
        <v>1.9978401727861826E-2</v>
      </c>
      <c r="X502" s="2" t="str">
        <f t="shared" si="111"/>
        <v>N</v>
      </c>
      <c r="Y502" s="2" t="str">
        <f t="shared" si="107"/>
        <v>N</v>
      </c>
      <c r="Z502" s="65">
        <f t="shared" si="100"/>
        <v>35.19</v>
      </c>
      <c r="AB502" s="59"/>
      <c r="AD502" s="59"/>
    </row>
    <row r="503" spans="1:30" s="58" customFormat="1" x14ac:dyDescent="0.25">
      <c r="A503" s="39" t="s">
        <v>537</v>
      </c>
      <c r="B503" s="40">
        <v>6012645</v>
      </c>
      <c r="C503" s="40">
        <v>145688</v>
      </c>
      <c r="D503" s="40">
        <v>6</v>
      </c>
      <c r="E503" s="73">
        <v>2.4238400000000002</v>
      </c>
      <c r="F503" s="73">
        <f t="shared" si="101"/>
        <v>0.71220000000000006</v>
      </c>
      <c r="G503" s="73">
        <v>4.0445599999999997</v>
      </c>
      <c r="H503" s="73">
        <f t="shared" si="102"/>
        <v>3.79</v>
      </c>
      <c r="I503" s="73">
        <f t="shared" si="103"/>
        <v>3.8483999999999998</v>
      </c>
      <c r="J503" s="73">
        <f t="shared" si="104"/>
        <v>2.8368199999999999</v>
      </c>
      <c r="K503" s="73">
        <v>3.1521599999999999</v>
      </c>
      <c r="L503" s="73">
        <f t="shared" si="105"/>
        <v>2.8368199999999999</v>
      </c>
      <c r="M503" s="66">
        <f t="shared" si="106"/>
        <v>0.85442150013042784</v>
      </c>
      <c r="N503" s="74">
        <f t="shared" si="108"/>
        <v>0.85</v>
      </c>
      <c r="O503" s="67">
        <v>20.37</v>
      </c>
      <c r="P503" s="68">
        <f t="shared" si="98"/>
        <v>20.37</v>
      </c>
      <c r="Q503" s="25"/>
      <c r="R503"/>
      <c r="S503" s="67">
        <v>12.76</v>
      </c>
      <c r="T503" s="67">
        <v>19.600000000000001</v>
      </c>
      <c r="U503" s="66">
        <f t="shared" si="109"/>
        <v>0.53605015673981204</v>
      </c>
      <c r="V503" s="73" t="str">
        <f t="shared" si="110"/>
        <v>N</v>
      </c>
      <c r="W503" s="66">
        <f t="shared" si="99"/>
        <v>3.9285714285714264E-2</v>
      </c>
      <c r="X503" s="73" t="str">
        <f t="shared" si="111"/>
        <v>N</v>
      </c>
      <c r="Y503" s="73" t="str">
        <f t="shared" si="107"/>
        <v>N</v>
      </c>
      <c r="Z503" s="68">
        <f t="shared" si="100"/>
        <v>18.62</v>
      </c>
      <c r="AB503" s="59"/>
      <c r="AD503" s="59"/>
    </row>
    <row r="504" spans="1:30" s="58" customFormat="1" x14ac:dyDescent="0.25">
      <c r="A504" s="37" t="s">
        <v>538</v>
      </c>
      <c r="B504" s="38">
        <v>6007876</v>
      </c>
      <c r="C504" s="38">
        <v>145657</v>
      </c>
      <c r="D504" s="38">
        <v>0</v>
      </c>
      <c r="E504" s="71">
        <v>3.3468200000000001</v>
      </c>
      <c r="F504" s="71">
        <f t="shared" si="101"/>
        <v>0.71220000000000006</v>
      </c>
      <c r="G504" s="71">
        <v>4.5507400000000002</v>
      </c>
      <c r="H504" s="71">
        <f t="shared" si="102"/>
        <v>3.79</v>
      </c>
      <c r="I504" s="71">
        <f t="shared" si="103"/>
        <v>3.8483999999999998</v>
      </c>
      <c r="J504" s="71">
        <f t="shared" si="104"/>
        <v>3.1918500000000001</v>
      </c>
      <c r="K504" s="71">
        <v>3.3889499999999999</v>
      </c>
      <c r="L504" s="71">
        <f t="shared" si="105"/>
        <v>3.1918500000000001</v>
      </c>
      <c r="M504" s="60">
        <f t="shared" si="106"/>
        <v>1.0485517803154911</v>
      </c>
      <c r="N504" s="72">
        <f t="shared" si="108"/>
        <v>1.04</v>
      </c>
      <c r="O504" s="61">
        <v>33.159999999999997</v>
      </c>
      <c r="P504" s="62">
        <f t="shared" si="98"/>
        <v>33.159999999999997</v>
      </c>
      <c r="Q504" s="25"/>
      <c r="R504"/>
      <c r="S504" s="61">
        <v>23.46</v>
      </c>
      <c r="T504" s="61">
        <v>32.07</v>
      </c>
      <c r="U504" s="60">
        <f t="shared" si="109"/>
        <v>0.36700767263427109</v>
      </c>
      <c r="V504" s="71" t="str">
        <f t="shared" si="110"/>
        <v>N</v>
      </c>
      <c r="W504" s="60">
        <f t="shared" si="99"/>
        <v>3.3988150919862688E-2</v>
      </c>
      <c r="X504" s="71" t="str">
        <f t="shared" si="111"/>
        <v>N</v>
      </c>
      <c r="Y504" s="71" t="str">
        <f t="shared" si="107"/>
        <v>N</v>
      </c>
      <c r="Z504" s="62">
        <f t="shared" si="100"/>
        <v>30.470000000000002</v>
      </c>
      <c r="AB504" s="59"/>
      <c r="AD504" s="59"/>
    </row>
    <row r="505" spans="1:30" s="58" customFormat="1" x14ac:dyDescent="0.25">
      <c r="A505" s="34" t="s">
        <v>539</v>
      </c>
      <c r="B505" s="36">
        <v>6016356</v>
      </c>
      <c r="C505" s="36">
        <v>146136</v>
      </c>
      <c r="D505" s="36">
        <v>0</v>
      </c>
      <c r="E505" s="2">
        <v>5.2199</v>
      </c>
      <c r="F505" s="2">
        <f t="shared" si="101"/>
        <v>0.71220000000000006</v>
      </c>
      <c r="G505" s="2">
        <v>4.1776</v>
      </c>
      <c r="H505" s="2">
        <f t="shared" si="102"/>
        <v>3.79</v>
      </c>
      <c r="I505" s="2">
        <f t="shared" si="103"/>
        <v>3.8483999999999998</v>
      </c>
      <c r="J505" s="2">
        <f t="shared" si="104"/>
        <v>2.9301400000000002</v>
      </c>
      <c r="K505" s="2">
        <v>3.3196099999999999</v>
      </c>
      <c r="L505" s="2">
        <f t="shared" si="105"/>
        <v>2.9301400000000002</v>
      </c>
      <c r="M505" s="63">
        <f t="shared" si="106"/>
        <v>1.7814507156654629</v>
      </c>
      <c r="N505" s="70">
        <f t="shared" si="108"/>
        <v>1.78</v>
      </c>
      <c r="O505" s="64">
        <v>38.68</v>
      </c>
      <c r="P505" s="65">
        <f t="shared" si="98"/>
        <v>38.68</v>
      </c>
      <c r="Q505" s="25"/>
      <c r="R505"/>
      <c r="S505" s="64">
        <v>38.68</v>
      </c>
      <c r="T505" s="64">
        <v>38.68</v>
      </c>
      <c r="U505" s="63">
        <f t="shared" si="109"/>
        <v>0</v>
      </c>
      <c r="V505" s="2" t="str">
        <f t="shared" si="110"/>
        <v>N</v>
      </c>
      <c r="W505" s="63">
        <f t="shared" si="99"/>
        <v>0</v>
      </c>
      <c r="X505" s="2" t="str">
        <f t="shared" si="111"/>
        <v>N</v>
      </c>
      <c r="Y505" s="2" t="str">
        <f t="shared" si="107"/>
        <v>N</v>
      </c>
      <c r="Z505" s="65">
        <f t="shared" si="100"/>
        <v>36.75</v>
      </c>
      <c r="AB505" s="59"/>
      <c r="AD505" s="59"/>
    </row>
    <row r="506" spans="1:30" s="58" customFormat="1" x14ac:dyDescent="0.25">
      <c r="A506" s="34" t="s">
        <v>540</v>
      </c>
      <c r="B506" s="36">
        <v>6008239</v>
      </c>
      <c r="C506" s="36">
        <v>146139</v>
      </c>
      <c r="D506" s="36">
        <v>0</v>
      </c>
      <c r="E506" s="2">
        <v>3.4223499999999998</v>
      </c>
      <c r="F506" s="2">
        <f t="shared" si="101"/>
        <v>0.71220000000000006</v>
      </c>
      <c r="G506" s="2">
        <v>3.6267</v>
      </c>
      <c r="H506" s="2">
        <f t="shared" si="102"/>
        <v>3.79</v>
      </c>
      <c r="I506" s="2">
        <f t="shared" si="103"/>
        <v>3.8483999999999998</v>
      </c>
      <c r="J506" s="2">
        <f t="shared" si="104"/>
        <v>2.5437400000000001</v>
      </c>
      <c r="K506" s="2">
        <v>3.1891799999999999</v>
      </c>
      <c r="L506" s="2">
        <f t="shared" si="105"/>
        <v>2.5437400000000001</v>
      </c>
      <c r="M506" s="63">
        <f t="shared" si="106"/>
        <v>1.3454008664407524</v>
      </c>
      <c r="N506" s="70">
        <f t="shared" si="108"/>
        <v>1.34</v>
      </c>
      <c r="O506" s="64">
        <v>38.68</v>
      </c>
      <c r="P506" s="65">
        <f t="shared" si="98"/>
        <v>38.68</v>
      </c>
      <c r="Q506" s="25"/>
      <c r="R506"/>
      <c r="S506" s="64">
        <v>35.35</v>
      </c>
      <c r="T506" s="64">
        <v>38.68</v>
      </c>
      <c r="U506" s="63">
        <f t="shared" si="109"/>
        <v>9.4200848656294148E-2</v>
      </c>
      <c r="V506" s="2" t="str">
        <f t="shared" si="110"/>
        <v>N</v>
      </c>
      <c r="W506" s="63">
        <f t="shared" si="99"/>
        <v>0</v>
      </c>
      <c r="X506" s="2" t="str">
        <f t="shared" si="111"/>
        <v>N</v>
      </c>
      <c r="Y506" s="2" t="str">
        <f t="shared" si="107"/>
        <v>N</v>
      </c>
      <c r="Z506" s="65">
        <f t="shared" si="100"/>
        <v>36.75</v>
      </c>
      <c r="AB506" s="59"/>
      <c r="AD506" s="59"/>
    </row>
    <row r="507" spans="1:30" s="58" customFormat="1" x14ac:dyDescent="0.25">
      <c r="A507" s="39" t="s">
        <v>541</v>
      </c>
      <c r="B507" s="40">
        <v>6011381</v>
      </c>
      <c r="C507" s="40">
        <v>145623</v>
      </c>
      <c r="D507" s="40">
        <v>0</v>
      </c>
      <c r="E507" s="73">
        <v>3.0396100000000001</v>
      </c>
      <c r="F507" s="73">
        <f t="shared" si="101"/>
        <v>0.71220000000000006</v>
      </c>
      <c r="G507" s="73">
        <v>4.9027099999999999</v>
      </c>
      <c r="H507" s="73">
        <f t="shared" si="102"/>
        <v>3.79</v>
      </c>
      <c r="I507" s="73">
        <f t="shared" si="103"/>
        <v>3.8483999999999998</v>
      </c>
      <c r="J507" s="73">
        <f t="shared" si="104"/>
        <v>3.43872</v>
      </c>
      <c r="K507" s="73">
        <v>3.5793200000000001</v>
      </c>
      <c r="L507" s="73">
        <f t="shared" si="105"/>
        <v>3.43872</v>
      </c>
      <c r="M507" s="66">
        <f t="shared" si="106"/>
        <v>0.8839364647310628</v>
      </c>
      <c r="N507" s="74">
        <f t="shared" si="108"/>
        <v>0.88</v>
      </c>
      <c r="O507" s="67">
        <v>22.69</v>
      </c>
      <c r="P507" s="68">
        <f t="shared" si="98"/>
        <v>22.69</v>
      </c>
      <c r="Q507" s="25"/>
      <c r="R507"/>
      <c r="S507" s="67">
        <v>18.059999999999999</v>
      </c>
      <c r="T507" s="67">
        <v>18.059999999999999</v>
      </c>
      <c r="U507" s="66">
        <f t="shared" si="109"/>
        <v>0</v>
      </c>
      <c r="V507" s="73" t="str">
        <f t="shared" si="110"/>
        <v>N</v>
      </c>
      <c r="W507" s="66">
        <f t="shared" si="99"/>
        <v>0.25636766334440769</v>
      </c>
      <c r="X507" s="73" t="str">
        <f t="shared" si="111"/>
        <v>N</v>
      </c>
      <c r="Y507" s="73" t="str">
        <f t="shared" si="107"/>
        <v>N</v>
      </c>
      <c r="Z507" s="68">
        <f t="shared" si="100"/>
        <v>17.16</v>
      </c>
      <c r="AB507" s="59"/>
      <c r="AD507" s="59"/>
    </row>
    <row r="508" spans="1:30" s="58" customFormat="1" x14ac:dyDescent="0.25">
      <c r="A508" s="37" t="s">
        <v>542</v>
      </c>
      <c r="B508" s="38">
        <v>6011373</v>
      </c>
      <c r="C508" s="38">
        <v>145615</v>
      </c>
      <c r="D508" s="38">
        <v>0</v>
      </c>
      <c r="E508" s="71">
        <v>3.5217200000000002</v>
      </c>
      <c r="F508" s="71">
        <f t="shared" si="101"/>
        <v>0.71220000000000006</v>
      </c>
      <c r="G508" s="71">
        <v>4.6502800000000004</v>
      </c>
      <c r="H508" s="71">
        <f t="shared" si="102"/>
        <v>3.79</v>
      </c>
      <c r="I508" s="71">
        <f t="shared" si="103"/>
        <v>3.8483999999999998</v>
      </c>
      <c r="J508" s="71">
        <f t="shared" si="104"/>
        <v>3.2616700000000001</v>
      </c>
      <c r="K508" s="71">
        <v>3.36286</v>
      </c>
      <c r="L508" s="71">
        <f t="shared" si="105"/>
        <v>3.2616700000000001</v>
      </c>
      <c r="M508" s="60">
        <f t="shared" si="106"/>
        <v>1.0797290958312766</v>
      </c>
      <c r="N508" s="72">
        <f t="shared" si="108"/>
        <v>1.07</v>
      </c>
      <c r="O508" s="61">
        <v>34.799999999999997</v>
      </c>
      <c r="P508" s="62">
        <f t="shared" si="98"/>
        <v>34.799999999999997</v>
      </c>
      <c r="Q508" s="25"/>
      <c r="R508"/>
      <c r="S508" s="61">
        <v>29.03</v>
      </c>
      <c r="T508" s="61">
        <v>38.229999999999997</v>
      </c>
      <c r="U508" s="60">
        <f t="shared" si="109"/>
        <v>0.31691353771960024</v>
      </c>
      <c r="V508" s="71" t="str">
        <f t="shared" si="110"/>
        <v>N</v>
      </c>
      <c r="W508" s="60">
        <f t="shared" si="99"/>
        <v>-8.9720115092859015E-2</v>
      </c>
      <c r="X508" s="71" t="str">
        <f t="shared" si="111"/>
        <v>Y</v>
      </c>
      <c r="Y508" s="71" t="str">
        <f t="shared" si="107"/>
        <v>N</v>
      </c>
      <c r="Z508" s="62">
        <f t="shared" si="100"/>
        <v>36.32</v>
      </c>
      <c r="AB508" s="59"/>
      <c r="AD508" s="59"/>
    </row>
    <row r="509" spans="1:30" s="58" customFormat="1" x14ac:dyDescent="0.25">
      <c r="A509" s="34" t="s">
        <v>543</v>
      </c>
      <c r="B509" s="36">
        <v>6006712</v>
      </c>
      <c r="C509" s="36">
        <v>145793</v>
      </c>
      <c r="D509" s="36">
        <v>0</v>
      </c>
      <c r="E509" s="2">
        <v>7.3757999999999999</v>
      </c>
      <c r="F509" s="2">
        <f t="shared" si="101"/>
        <v>0.71220000000000006</v>
      </c>
      <c r="G509" s="2">
        <v>4.9629200000000004</v>
      </c>
      <c r="H509" s="2">
        <f t="shared" si="102"/>
        <v>3.79</v>
      </c>
      <c r="I509" s="2">
        <f t="shared" si="103"/>
        <v>3.8483999999999998</v>
      </c>
      <c r="J509" s="2">
        <f t="shared" si="104"/>
        <v>3.48095</v>
      </c>
      <c r="K509" s="2">
        <v>3.6810100000000001</v>
      </c>
      <c r="L509" s="2">
        <f t="shared" si="105"/>
        <v>3.48095</v>
      </c>
      <c r="M509" s="63">
        <f t="shared" si="106"/>
        <v>2.1189043220959793</v>
      </c>
      <c r="N509" s="70">
        <f t="shared" si="108"/>
        <v>2.11</v>
      </c>
      <c r="O509" s="64">
        <v>38.68</v>
      </c>
      <c r="P509" s="65">
        <f t="shared" si="98"/>
        <v>38.68</v>
      </c>
      <c r="Q509" s="25"/>
      <c r="R509"/>
      <c r="S509" s="64">
        <v>38.68</v>
      </c>
      <c r="T509" s="64">
        <v>38.68</v>
      </c>
      <c r="U509" s="63">
        <f t="shared" si="109"/>
        <v>0</v>
      </c>
      <c r="V509" s="2" t="str">
        <f t="shared" si="110"/>
        <v>N</v>
      </c>
      <c r="W509" s="63">
        <f t="shared" si="99"/>
        <v>0</v>
      </c>
      <c r="X509" s="2" t="str">
        <f t="shared" si="111"/>
        <v>N</v>
      </c>
      <c r="Y509" s="2" t="str">
        <f t="shared" si="107"/>
        <v>N</v>
      </c>
      <c r="Z509" s="65">
        <f t="shared" si="100"/>
        <v>36.75</v>
      </c>
      <c r="AB509" s="59"/>
      <c r="AD509" s="59"/>
    </row>
    <row r="510" spans="1:30" s="58" customFormat="1" x14ac:dyDescent="0.25">
      <c r="A510" s="34" t="s">
        <v>544</v>
      </c>
      <c r="B510" s="36">
        <v>6007884</v>
      </c>
      <c r="C510" s="36">
        <v>146177</v>
      </c>
      <c r="D510" s="36">
        <v>0</v>
      </c>
      <c r="E510" s="2">
        <v>3.70017</v>
      </c>
      <c r="F510" s="2">
        <f t="shared" si="101"/>
        <v>0.71220000000000006</v>
      </c>
      <c r="G510" s="2">
        <v>3.5886999999999998</v>
      </c>
      <c r="H510" s="2">
        <f t="shared" si="102"/>
        <v>3.79</v>
      </c>
      <c r="I510" s="2">
        <f t="shared" si="103"/>
        <v>3.8483999999999998</v>
      </c>
      <c r="J510" s="2">
        <f t="shared" si="104"/>
        <v>2.51709</v>
      </c>
      <c r="K510" s="2">
        <v>2.8760400000000002</v>
      </c>
      <c r="L510" s="2">
        <f t="shared" si="105"/>
        <v>2.51709</v>
      </c>
      <c r="M510" s="63">
        <f t="shared" si="106"/>
        <v>1.4700189504546917</v>
      </c>
      <c r="N510" s="70">
        <f t="shared" si="108"/>
        <v>1.47</v>
      </c>
      <c r="O510" s="64">
        <v>38.68</v>
      </c>
      <c r="P510" s="65">
        <f t="shared" si="98"/>
        <v>38.68</v>
      </c>
      <c r="Q510" s="25"/>
      <c r="R510"/>
      <c r="S510" s="64">
        <v>38.68</v>
      </c>
      <c r="T510" s="64">
        <v>38.68</v>
      </c>
      <c r="U510" s="63">
        <f t="shared" si="109"/>
        <v>0</v>
      </c>
      <c r="V510" s="2" t="str">
        <f t="shared" si="110"/>
        <v>N</v>
      </c>
      <c r="W510" s="63">
        <f t="shared" si="99"/>
        <v>0</v>
      </c>
      <c r="X510" s="2" t="str">
        <f t="shared" si="111"/>
        <v>N</v>
      </c>
      <c r="Y510" s="2" t="str">
        <f t="shared" si="107"/>
        <v>N</v>
      </c>
      <c r="Z510" s="65">
        <f t="shared" si="100"/>
        <v>36.75</v>
      </c>
      <c r="AB510" s="59"/>
      <c r="AD510" s="59"/>
    </row>
    <row r="511" spans="1:30" s="58" customFormat="1" x14ac:dyDescent="0.25">
      <c r="A511" s="34" t="s">
        <v>545</v>
      </c>
      <c r="B511" s="36">
        <v>6001275</v>
      </c>
      <c r="C511" s="36">
        <v>145135</v>
      </c>
      <c r="D511" s="36">
        <v>0</v>
      </c>
      <c r="E511" s="2">
        <v>2.5434800000000002</v>
      </c>
      <c r="F511" s="2">
        <f t="shared" si="101"/>
        <v>0.71220000000000006</v>
      </c>
      <c r="G511" s="2">
        <v>4.7247000000000003</v>
      </c>
      <c r="H511" s="2">
        <f t="shared" si="102"/>
        <v>3.79</v>
      </c>
      <c r="I511" s="2">
        <f t="shared" si="103"/>
        <v>3.8483999999999998</v>
      </c>
      <c r="J511" s="2">
        <f t="shared" si="104"/>
        <v>3.3138700000000001</v>
      </c>
      <c r="K511" s="2">
        <v>3.1188400000000001</v>
      </c>
      <c r="L511" s="2">
        <f t="shared" si="105"/>
        <v>3.2358600000000002</v>
      </c>
      <c r="M511" s="63">
        <f t="shared" si="106"/>
        <v>0.78602906182591337</v>
      </c>
      <c r="N511" s="70">
        <f t="shared" si="108"/>
        <v>0.78</v>
      </c>
      <c r="O511" s="64">
        <v>15.02</v>
      </c>
      <c r="P511" s="65">
        <f t="shared" si="98"/>
        <v>15.02</v>
      </c>
      <c r="Q511" s="25"/>
      <c r="R511"/>
      <c r="S511" s="64">
        <v>21.15</v>
      </c>
      <c r="T511" s="64">
        <v>22.69</v>
      </c>
      <c r="U511" s="63">
        <f t="shared" si="109"/>
        <v>7.2813238770685712E-2</v>
      </c>
      <c r="V511" s="2" t="str">
        <f t="shared" si="110"/>
        <v>N</v>
      </c>
      <c r="W511" s="63">
        <f t="shared" si="99"/>
        <v>-0.33803437637725875</v>
      </c>
      <c r="X511" s="2" t="str">
        <f t="shared" si="111"/>
        <v>Y</v>
      </c>
      <c r="Y511" s="2" t="str">
        <f t="shared" si="107"/>
        <v>N</v>
      </c>
      <c r="Z511" s="65">
        <f t="shared" si="100"/>
        <v>21.560000000000002</v>
      </c>
      <c r="AB511" s="59"/>
      <c r="AD511" s="59"/>
    </row>
    <row r="512" spans="1:30" s="58" customFormat="1" x14ac:dyDescent="0.25">
      <c r="A512" s="39" t="s">
        <v>546</v>
      </c>
      <c r="B512" s="40">
        <v>6007942</v>
      </c>
      <c r="C512" s="40">
        <v>146096</v>
      </c>
      <c r="D512" s="40">
        <v>0</v>
      </c>
      <c r="E512" s="73">
        <v>2.97228</v>
      </c>
      <c r="F512" s="73">
        <f t="shared" si="101"/>
        <v>0.71220000000000006</v>
      </c>
      <c r="G512" s="73">
        <v>4.7031799999999997</v>
      </c>
      <c r="H512" s="73">
        <f t="shared" si="102"/>
        <v>3.79</v>
      </c>
      <c r="I512" s="73">
        <f t="shared" si="103"/>
        <v>3.8483999999999998</v>
      </c>
      <c r="J512" s="73">
        <f t="shared" si="104"/>
        <v>3.2987700000000002</v>
      </c>
      <c r="K512" s="73">
        <v>3.3132600000000001</v>
      </c>
      <c r="L512" s="73">
        <f t="shared" si="105"/>
        <v>3.2987700000000002</v>
      </c>
      <c r="M512" s="66">
        <f t="shared" si="106"/>
        <v>0.90102674633272395</v>
      </c>
      <c r="N512" s="74">
        <f t="shared" si="108"/>
        <v>0.9</v>
      </c>
      <c r="O512" s="67">
        <v>24.23</v>
      </c>
      <c r="P512" s="68">
        <f t="shared" si="98"/>
        <v>24.23</v>
      </c>
      <c r="Q512" s="25"/>
      <c r="R512"/>
      <c r="S512" s="67">
        <v>15.77</v>
      </c>
      <c r="T512" s="67">
        <v>21.92</v>
      </c>
      <c r="U512" s="66">
        <f t="shared" si="109"/>
        <v>0.38998097653773001</v>
      </c>
      <c r="V512" s="73" t="str">
        <f t="shared" si="110"/>
        <v>N</v>
      </c>
      <c r="W512" s="66">
        <f t="shared" si="99"/>
        <v>0.10538321167883205</v>
      </c>
      <c r="X512" s="73" t="str">
        <f t="shared" si="111"/>
        <v>N</v>
      </c>
      <c r="Y512" s="73" t="str">
        <f t="shared" si="107"/>
        <v>N</v>
      </c>
      <c r="Z512" s="68">
        <f t="shared" si="100"/>
        <v>20.830000000000002</v>
      </c>
      <c r="AB512" s="59"/>
      <c r="AD512" s="59"/>
    </row>
    <row r="513" spans="1:30" s="58" customFormat="1" x14ac:dyDescent="0.25">
      <c r="A513" s="37" t="s">
        <v>547</v>
      </c>
      <c r="B513" s="38">
        <v>6004758</v>
      </c>
      <c r="C513" s="38">
        <v>145308</v>
      </c>
      <c r="D513" s="38">
        <v>0</v>
      </c>
      <c r="E513" s="71">
        <v>2.1273300000000002</v>
      </c>
      <c r="F513" s="71">
        <f t="shared" si="101"/>
        <v>0.71220000000000006</v>
      </c>
      <c r="G513" s="71">
        <v>3.3011499999999998</v>
      </c>
      <c r="H513" s="71">
        <f t="shared" si="102"/>
        <v>3.79</v>
      </c>
      <c r="I513" s="71">
        <f t="shared" si="103"/>
        <v>3.8483999999999998</v>
      </c>
      <c r="J513" s="71">
        <f t="shared" si="104"/>
        <v>2.3153999999999999</v>
      </c>
      <c r="K513" s="71">
        <v>2.5826699999999998</v>
      </c>
      <c r="L513" s="71">
        <f t="shared" si="105"/>
        <v>2.3153999999999999</v>
      </c>
      <c r="M513" s="60">
        <f t="shared" si="106"/>
        <v>0.91877429385851273</v>
      </c>
      <c r="N513" s="72">
        <f t="shared" si="108"/>
        <v>0.91</v>
      </c>
      <c r="O513" s="61">
        <v>25</v>
      </c>
      <c r="P513" s="62">
        <f t="shared" si="98"/>
        <v>25</v>
      </c>
      <c r="Q513" s="25"/>
      <c r="R513"/>
      <c r="S513" s="61">
        <v>20.37</v>
      </c>
      <c r="T513" s="61">
        <v>21.15</v>
      </c>
      <c r="U513" s="60">
        <f t="shared" si="109"/>
        <v>3.8291605301914458E-2</v>
      </c>
      <c r="V513" s="71" t="str">
        <f t="shared" si="110"/>
        <v>N</v>
      </c>
      <c r="W513" s="60">
        <f t="shared" si="99"/>
        <v>0.18203309692671402</v>
      </c>
      <c r="X513" s="71" t="str">
        <f t="shared" si="111"/>
        <v>N</v>
      </c>
      <c r="Y513" s="71" t="str">
        <f t="shared" si="107"/>
        <v>N</v>
      </c>
      <c r="Z513" s="62">
        <f t="shared" si="100"/>
        <v>20.100000000000001</v>
      </c>
      <c r="AB513" s="59"/>
      <c r="AD513" s="59"/>
    </row>
    <row r="514" spans="1:30" s="58" customFormat="1" x14ac:dyDescent="0.25">
      <c r="A514" s="34" t="s">
        <v>548</v>
      </c>
      <c r="B514" s="36">
        <v>6012074</v>
      </c>
      <c r="C514" s="36">
        <v>145651</v>
      </c>
      <c r="D514" s="36">
        <v>0</v>
      </c>
      <c r="E514" s="2">
        <v>2.8807200000000002</v>
      </c>
      <c r="F514" s="2">
        <f t="shared" si="101"/>
        <v>0.71220000000000006</v>
      </c>
      <c r="G514" s="2">
        <v>4.0759999999999996</v>
      </c>
      <c r="H514" s="2">
        <f t="shared" si="102"/>
        <v>3.79</v>
      </c>
      <c r="I514" s="2">
        <f t="shared" si="103"/>
        <v>3.8483999999999998</v>
      </c>
      <c r="J514" s="2">
        <f t="shared" si="104"/>
        <v>2.85887</v>
      </c>
      <c r="K514" s="2">
        <v>3.3016700000000001</v>
      </c>
      <c r="L514" s="2">
        <f t="shared" si="105"/>
        <v>2.85887</v>
      </c>
      <c r="M514" s="63">
        <f t="shared" si="106"/>
        <v>1.0076428798791131</v>
      </c>
      <c r="N514" s="70">
        <f t="shared" si="108"/>
        <v>1</v>
      </c>
      <c r="O514" s="64">
        <v>30.98</v>
      </c>
      <c r="P514" s="65">
        <f t="shared" si="98"/>
        <v>30.98</v>
      </c>
      <c r="Q514" s="25"/>
      <c r="R514"/>
      <c r="S514" s="64">
        <v>21.92</v>
      </c>
      <c r="T514" s="64">
        <v>36.74</v>
      </c>
      <c r="U514" s="63">
        <f t="shared" si="109"/>
        <v>0.67609489051094884</v>
      </c>
      <c r="V514" s="2" t="str">
        <f t="shared" si="110"/>
        <v>N</v>
      </c>
      <c r="W514" s="63">
        <f t="shared" si="99"/>
        <v>-0.15677735438214482</v>
      </c>
      <c r="X514" s="2" t="str">
        <f t="shared" si="111"/>
        <v>Y</v>
      </c>
      <c r="Y514" s="2" t="str">
        <f t="shared" si="107"/>
        <v>N</v>
      </c>
      <c r="Z514" s="65">
        <f t="shared" si="100"/>
        <v>34.909999999999997</v>
      </c>
      <c r="AB514" s="59"/>
      <c r="AD514" s="59"/>
    </row>
    <row r="515" spans="1:30" s="58" customFormat="1" x14ac:dyDescent="0.25">
      <c r="A515" s="34" t="s">
        <v>549</v>
      </c>
      <c r="B515" s="36">
        <v>6008072</v>
      </c>
      <c r="C515" s="36">
        <v>146011</v>
      </c>
      <c r="D515" s="36">
        <v>0</v>
      </c>
      <c r="E515" s="2">
        <v>3.8525900000000002</v>
      </c>
      <c r="F515" s="2">
        <f t="shared" si="101"/>
        <v>0.71220000000000006</v>
      </c>
      <c r="G515" s="2">
        <v>3.7422300000000002</v>
      </c>
      <c r="H515" s="2">
        <f t="shared" si="102"/>
        <v>3.79</v>
      </c>
      <c r="I515" s="2">
        <f t="shared" si="103"/>
        <v>3.8483999999999998</v>
      </c>
      <c r="J515" s="2">
        <f t="shared" si="104"/>
        <v>2.6247699999999998</v>
      </c>
      <c r="K515" s="2">
        <v>2.70234</v>
      </c>
      <c r="L515" s="2">
        <f t="shared" si="105"/>
        <v>2.6247699999999998</v>
      </c>
      <c r="M515" s="63">
        <f t="shared" si="106"/>
        <v>1.4677819389889402</v>
      </c>
      <c r="N515" s="70">
        <f t="shared" si="108"/>
        <v>1.46</v>
      </c>
      <c r="O515" s="64">
        <v>38.68</v>
      </c>
      <c r="P515" s="65">
        <f t="shared" si="98"/>
        <v>38.68</v>
      </c>
      <c r="Q515" s="25"/>
      <c r="R515"/>
      <c r="S515" s="64">
        <v>34.26</v>
      </c>
      <c r="T515" s="64">
        <v>38.68</v>
      </c>
      <c r="U515" s="63">
        <f t="shared" si="109"/>
        <v>0.12901342673671926</v>
      </c>
      <c r="V515" s="2" t="str">
        <f t="shared" si="110"/>
        <v>N</v>
      </c>
      <c r="W515" s="63">
        <f t="shared" si="99"/>
        <v>0</v>
      </c>
      <c r="X515" s="2" t="str">
        <f t="shared" si="111"/>
        <v>N</v>
      </c>
      <c r="Y515" s="2" t="str">
        <f t="shared" si="107"/>
        <v>N</v>
      </c>
      <c r="Z515" s="65">
        <f t="shared" si="100"/>
        <v>36.75</v>
      </c>
      <c r="AB515" s="59"/>
      <c r="AD515" s="59"/>
    </row>
    <row r="516" spans="1:30" s="58" customFormat="1" x14ac:dyDescent="0.25">
      <c r="A516" s="34" t="s">
        <v>550</v>
      </c>
      <c r="B516" s="36">
        <v>6008098</v>
      </c>
      <c r="C516" s="36">
        <v>146152</v>
      </c>
      <c r="D516" s="36">
        <v>0</v>
      </c>
      <c r="E516" s="2">
        <v>2.3624299999999998</v>
      </c>
      <c r="F516" s="2">
        <f t="shared" si="101"/>
        <v>0.71220000000000006</v>
      </c>
      <c r="G516" s="2">
        <v>3.0893799999999998</v>
      </c>
      <c r="H516" s="2">
        <f t="shared" si="102"/>
        <v>3.79</v>
      </c>
      <c r="I516" s="2">
        <f t="shared" si="103"/>
        <v>3.8483999999999998</v>
      </c>
      <c r="J516" s="2">
        <f t="shared" si="104"/>
        <v>2.1668699999999999</v>
      </c>
      <c r="K516" s="2">
        <v>2.4722599999999999</v>
      </c>
      <c r="L516" s="2">
        <f t="shared" si="105"/>
        <v>2.1668699999999999</v>
      </c>
      <c r="M516" s="63">
        <f t="shared" si="106"/>
        <v>1.0902499919238349</v>
      </c>
      <c r="N516" s="70">
        <f t="shared" si="108"/>
        <v>1.0900000000000001</v>
      </c>
      <c r="O516" s="64">
        <v>35.89</v>
      </c>
      <c r="P516" s="65">
        <f t="shared" si="98"/>
        <v>35.89</v>
      </c>
      <c r="Q516" s="25"/>
      <c r="R516"/>
      <c r="S516" s="64">
        <v>19.600000000000001</v>
      </c>
      <c r="T516" s="64">
        <v>31.53</v>
      </c>
      <c r="U516" s="63">
        <f t="shared" si="109"/>
        <v>0.60867346938775502</v>
      </c>
      <c r="V516" s="2" t="str">
        <f t="shared" si="110"/>
        <v>N</v>
      </c>
      <c r="W516" s="63">
        <f t="shared" si="99"/>
        <v>0.13828100222010781</v>
      </c>
      <c r="X516" s="2" t="str">
        <f t="shared" si="111"/>
        <v>N</v>
      </c>
      <c r="Y516" s="2" t="str">
        <f t="shared" si="107"/>
        <v>N</v>
      </c>
      <c r="Z516" s="65">
        <f t="shared" si="100"/>
        <v>29.96</v>
      </c>
      <c r="AB516" s="59"/>
      <c r="AD516" s="59"/>
    </row>
    <row r="517" spans="1:30" s="58" customFormat="1" x14ac:dyDescent="0.25">
      <c r="A517" s="39" t="s">
        <v>551</v>
      </c>
      <c r="B517" s="40">
        <v>6008106</v>
      </c>
      <c r="C517" s="40">
        <v>145975</v>
      </c>
      <c r="D517" s="40">
        <v>0</v>
      </c>
      <c r="E517" s="73">
        <v>3.7627899999999999</v>
      </c>
      <c r="F517" s="73">
        <f t="shared" si="101"/>
        <v>0.71220000000000006</v>
      </c>
      <c r="G517" s="73">
        <v>3.7467100000000002</v>
      </c>
      <c r="H517" s="73">
        <f t="shared" si="102"/>
        <v>3.79</v>
      </c>
      <c r="I517" s="73">
        <f t="shared" si="103"/>
        <v>3.8483999999999998</v>
      </c>
      <c r="J517" s="73">
        <f t="shared" si="104"/>
        <v>2.62791</v>
      </c>
      <c r="K517" s="73">
        <v>2.7998400000000001</v>
      </c>
      <c r="L517" s="73">
        <f t="shared" si="105"/>
        <v>2.62791</v>
      </c>
      <c r="M517" s="66">
        <f t="shared" si="106"/>
        <v>1.431856494324387</v>
      </c>
      <c r="N517" s="74">
        <f t="shared" si="108"/>
        <v>1.43</v>
      </c>
      <c r="O517" s="67">
        <v>38.68</v>
      </c>
      <c r="P517" s="68">
        <f t="shared" si="98"/>
        <v>38.68</v>
      </c>
      <c r="Q517" s="25"/>
      <c r="R517"/>
      <c r="S517" s="67">
        <v>37.93</v>
      </c>
      <c r="T517" s="67">
        <v>38.68</v>
      </c>
      <c r="U517" s="66">
        <f t="shared" si="109"/>
        <v>1.9773266543633008E-2</v>
      </c>
      <c r="V517" s="73" t="str">
        <f t="shared" si="110"/>
        <v>N</v>
      </c>
      <c r="W517" s="66">
        <f t="shared" si="99"/>
        <v>0</v>
      </c>
      <c r="X517" s="73" t="str">
        <f t="shared" si="111"/>
        <v>N</v>
      </c>
      <c r="Y517" s="73" t="str">
        <f t="shared" si="107"/>
        <v>N</v>
      </c>
      <c r="Z517" s="68">
        <f t="shared" si="100"/>
        <v>36.75</v>
      </c>
      <c r="AB517" s="59"/>
      <c r="AD517" s="59"/>
    </row>
    <row r="518" spans="1:30" s="58" customFormat="1" x14ac:dyDescent="0.25">
      <c r="A518" s="37" t="s">
        <v>552</v>
      </c>
      <c r="B518" s="38">
        <v>6008114</v>
      </c>
      <c r="C518" s="38">
        <v>146157</v>
      </c>
      <c r="D518" s="38">
        <v>0</v>
      </c>
      <c r="E518" s="71">
        <v>3.2671899999999998</v>
      </c>
      <c r="F518" s="71">
        <f t="shared" si="101"/>
        <v>0.71220000000000006</v>
      </c>
      <c r="G518" s="71">
        <v>4.8220400000000003</v>
      </c>
      <c r="H518" s="71">
        <f t="shared" si="102"/>
        <v>3.79</v>
      </c>
      <c r="I518" s="71">
        <f t="shared" si="103"/>
        <v>3.8483999999999998</v>
      </c>
      <c r="J518" s="71">
        <f t="shared" si="104"/>
        <v>3.3821400000000001</v>
      </c>
      <c r="K518" s="71">
        <v>3.3049300000000001</v>
      </c>
      <c r="L518" s="71">
        <f t="shared" si="105"/>
        <v>3.3512599999999999</v>
      </c>
      <c r="M518" s="60">
        <f t="shared" si="106"/>
        <v>0.97491391297601493</v>
      </c>
      <c r="N518" s="72">
        <f t="shared" si="108"/>
        <v>0.97</v>
      </c>
      <c r="O518" s="61">
        <v>29.03</v>
      </c>
      <c r="P518" s="62">
        <f t="shared" si="98"/>
        <v>29.03</v>
      </c>
      <c r="Q518" s="25"/>
      <c r="R518"/>
      <c r="S518" s="61">
        <v>25.77</v>
      </c>
      <c r="T518" s="61">
        <v>34.799999999999997</v>
      </c>
      <c r="U518" s="60">
        <f t="shared" si="109"/>
        <v>0.35040745052386485</v>
      </c>
      <c r="V518" s="71" t="str">
        <f t="shared" si="110"/>
        <v>N</v>
      </c>
      <c r="W518" s="60">
        <f t="shared" si="99"/>
        <v>-0.16580459770114933</v>
      </c>
      <c r="X518" s="71" t="str">
        <f t="shared" si="111"/>
        <v>Y</v>
      </c>
      <c r="Y518" s="71" t="str">
        <f t="shared" si="107"/>
        <v>N</v>
      </c>
      <c r="Z518" s="62">
        <f t="shared" si="100"/>
        <v>33.06</v>
      </c>
      <c r="AB518" s="59"/>
      <c r="AD518" s="59"/>
    </row>
    <row r="519" spans="1:30" s="58" customFormat="1" x14ac:dyDescent="0.25">
      <c r="A519" s="34" t="s">
        <v>553</v>
      </c>
      <c r="B519" s="36">
        <v>6002695</v>
      </c>
      <c r="C519" s="36" t="s">
        <v>554</v>
      </c>
      <c r="D519" s="36">
        <v>0</v>
      </c>
      <c r="E519" s="2">
        <v>2.2186499999999998</v>
      </c>
      <c r="F519" s="2">
        <f t="shared" si="101"/>
        <v>0.71220000000000006</v>
      </c>
      <c r="G519" s="2">
        <v>2.7735400000000001</v>
      </c>
      <c r="H519" s="2">
        <f t="shared" si="102"/>
        <v>3.79</v>
      </c>
      <c r="I519" s="2">
        <f t="shared" si="103"/>
        <v>3.8483999999999998</v>
      </c>
      <c r="J519" s="2">
        <f t="shared" si="104"/>
        <v>1.9453400000000001</v>
      </c>
      <c r="K519" s="2">
        <v>2.23753</v>
      </c>
      <c r="L519" s="2">
        <f t="shared" si="105"/>
        <v>1.9453400000000001</v>
      </c>
      <c r="M519" s="63">
        <f t="shared" si="106"/>
        <v>1.1404947207172009</v>
      </c>
      <c r="N519" s="70">
        <f t="shared" si="108"/>
        <v>1.1399999999999999</v>
      </c>
      <c r="O519" s="64">
        <v>37.04</v>
      </c>
      <c r="P519" s="65">
        <f t="shared" si="98"/>
        <v>37.04</v>
      </c>
      <c r="Q519" s="25"/>
      <c r="R519"/>
      <c r="S519" s="64">
        <v>36.44</v>
      </c>
      <c r="T519" s="64">
        <v>38.08</v>
      </c>
      <c r="U519" s="63">
        <f t="shared" si="109"/>
        <v>4.5005488474204193E-2</v>
      </c>
      <c r="V519" s="2" t="str">
        <f t="shared" si="110"/>
        <v>N</v>
      </c>
      <c r="W519" s="63">
        <f t="shared" si="99"/>
        <v>-2.7310924369747878E-2</v>
      </c>
      <c r="X519" s="2" t="str">
        <f t="shared" si="111"/>
        <v>N</v>
      </c>
      <c r="Y519" s="2" t="str">
        <f t="shared" si="107"/>
        <v>N</v>
      </c>
      <c r="Z519" s="65">
        <f t="shared" si="100"/>
        <v>36.18</v>
      </c>
      <c r="AB519" s="59"/>
      <c r="AD519" s="59"/>
    </row>
    <row r="520" spans="1:30" s="58" customFormat="1" x14ac:dyDescent="0.25">
      <c r="A520" s="34" t="s">
        <v>555</v>
      </c>
      <c r="B520" s="36">
        <v>6008049</v>
      </c>
      <c r="C520" s="36">
        <v>145818</v>
      </c>
      <c r="D520" s="36">
        <v>0</v>
      </c>
      <c r="E520" s="2">
        <v>2.5765899999999999</v>
      </c>
      <c r="F520" s="2">
        <f t="shared" si="101"/>
        <v>0.71220000000000006</v>
      </c>
      <c r="G520" s="2">
        <v>4.7981999999999996</v>
      </c>
      <c r="H520" s="2">
        <f t="shared" si="102"/>
        <v>3.79</v>
      </c>
      <c r="I520" s="2">
        <f t="shared" si="103"/>
        <v>3.8483999999999998</v>
      </c>
      <c r="J520" s="2">
        <f t="shared" si="104"/>
        <v>3.3654199999999999</v>
      </c>
      <c r="K520" s="2">
        <v>3.00827</v>
      </c>
      <c r="L520" s="2">
        <f t="shared" si="105"/>
        <v>3.2225600000000001</v>
      </c>
      <c r="M520" s="63">
        <f t="shared" si="106"/>
        <v>0.79954756466908294</v>
      </c>
      <c r="N520" s="70">
        <f t="shared" si="108"/>
        <v>0.79</v>
      </c>
      <c r="O520" s="64">
        <v>15.77</v>
      </c>
      <c r="P520" s="65">
        <f t="shared" ref="P520:P583" si="112">IF(Y520="Y",Z520,O520)</f>
        <v>15.77</v>
      </c>
      <c r="Q520" s="25"/>
      <c r="R520"/>
      <c r="S520" s="64">
        <v>11.26</v>
      </c>
      <c r="T520" s="64">
        <v>11.26</v>
      </c>
      <c r="U520" s="63">
        <f t="shared" si="109"/>
        <v>0</v>
      </c>
      <c r="V520" s="2" t="str">
        <f t="shared" si="110"/>
        <v>N</v>
      </c>
      <c r="W520" s="63">
        <f t="shared" ref="W520:W583" si="113">IF(T520=0,0,(O520-T520)/T520)</f>
        <v>0.40053285968028418</v>
      </c>
      <c r="X520" s="2" t="str">
        <f t="shared" si="111"/>
        <v>N</v>
      </c>
      <c r="Y520" s="2" t="str">
        <f t="shared" si="107"/>
        <v>N</v>
      </c>
      <c r="Z520" s="65">
        <f t="shared" ref="Z520:Z583" si="114">ROUNDUP(T520*0.95,2)</f>
        <v>10.7</v>
      </c>
      <c r="AB520" s="59"/>
      <c r="AD520" s="59"/>
    </row>
    <row r="521" spans="1:30" s="58" customFormat="1" x14ac:dyDescent="0.25">
      <c r="A521" s="34" t="s">
        <v>556</v>
      </c>
      <c r="B521" s="36">
        <v>6008163</v>
      </c>
      <c r="C521" s="36">
        <v>145443</v>
      </c>
      <c r="D521" s="36">
        <v>0</v>
      </c>
      <c r="E521" s="2">
        <v>4.3167</v>
      </c>
      <c r="F521" s="2">
        <f t="shared" ref="F521:F584" si="115">$F$5</f>
        <v>0.71220000000000006</v>
      </c>
      <c r="G521" s="2">
        <v>4.3451300000000002</v>
      </c>
      <c r="H521" s="2">
        <f t="shared" ref="H521:H584" si="116">$H$5</f>
        <v>3.79</v>
      </c>
      <c r="I521" s="2">
        <f t="shared" ref="I521:I584" si="117">$I$5</f>
        <v>3.8483999999999998</v>
      </c>
      <c r="J521" s="2">
        <f t="shared" ref="J521:J584" si="118">ROUND(F521*G521*(H521/I521),5)</f>
        <v>3.0476399999999999</v>
      </c>
      <c r="K521" s="2">
        <v>3.1280399999999999</v>
      </c>
      <c r="L521" s="2">
        <f t="shared" ref="L521:L584" si="119">IF($J521=0,$K521,IF($K521=0,$J521,IF($J521&lt;$K521,$J521,ROUND(($J521*$L$5)+($K521*$L$4),5))))</f>
        <v>3.0476399999999999</v>
      </c>
      <c r="M521" s="63">
        <f t="shared" ref="M521:M584" si="120">IFERROR(E521/L521,0)</f>
        <v>1.4164074496987833</v>
      </c>
      <c r="N521" s="70">
        <f t="shared" si="108"/>
        <v>1.41</v>
      </c>
      <c r="O521" s="64">
        <v>38.68</v>
      </c>
      <c r="P521" s="65">
        <f t="shared" si="112"/>
        <v>38.68</v>
      </c>
      <c r="Q521" s="25"/>
      <c r="R521"/>
      <c r="S521" s="64">
        <v>38.68</v>
      </c>
      <c r="T521" s="64">
        <v>38.68</v>
      </c>
      <c r="U521" s="63">
        <f t="shared" si="109"/>
        <v>0</v>
      </c>
      <c r="V521" s="2" t="str">
        <f t="shared" si="110"/>
        <v>N</v>
      </c>
      <c r="W521" s="63">
        <f t="shared" si="113"/>
        <v>0</v>
      </c>
      <c r="X521" s="2" t="str">
        <f t="shared" si="111"/>
        <v>N</v>
      </c>
      <c r="Y521" s="2" t="str">
        <f t="shared" ref="Y521:Y584" si="121">IF(AND(V521="Y",X521="Y"),"Y","N")</f>
        <v>N</v>
      </c>
      <c r="Z521" s="65">
        <f t="shared" si="114"/>
        <v>36.75</v>
      </c>
      <c r="AB521" s="59"/>
      <c r="AD521" s="59"/>
    </row>
    <row r="522" spans="1:30" s="58" customFormat="1" x14ac:dyDescent="0.25">
      <c r="A522" s="39" t="s">
        <v>557</v>
      </c>
      <c r="B522" s="40">
        <v>6005136</v>
      </c>
      <c r="C522" s="40">
        <v>146020</v>
      </c>
      <c r="D522" s="40">
        <v>0</v>
      </c>
      <c r="E522" s="73">
        <v>2.7778</v>
      </c>
      <c r="F522" s="73">
        <f t="shared" si="115"/>
        <v>0.71220000000000006</v>
      </c>
      <c r="G522" s="73">
        <v>3.7071499999999999</v>
      </c>
      <c r="H522" s="73">
        <f t="shared" si="116"/>
        <v>3.79</v>
      </c>
      <c r="I522" s="73">
        <f t="shared" si="117"/>
        <v>3.8483999999999998</v>
      </c>
      <c r="J522" s="73">
        <f t="shared" si="118"/>
        <v>2.6001699999999999</v>
      </c>
      <c r="K522" s="73">
        <v>2.8883200000000002</v>
      </c>
      <c r="L522" s="73">
        <f t="shared" si="119"/>
        <v>2.6001699999999999</v>
      </c>
      <c r="M522" s="66">
        <f t="shared" si="120"/>
        <v>1.0683147640346593</v>
      </c>
      <c r="N522" s="74">
        <f t="shared" ref="N522:N585" si="122">ROUNDDOWN(M522,2)</f>
        <v>1.06</v>
      </c>
      <c r="O522" s="67">
        <v>34.26</v>
      </c>
      <c r="P522" s="68">
        <f t="shared" si="112"/>
        <v>34.26</v>
      </c>
      <c r="Q522" s="25"/>
      <c r="R522"/>
      <c r="S522" s="67">
        <v>29.68</v>
      </c>
      <c r="T522" s="67">
        <v>36.89</v>
      </c>
      <c r="U522" s="66">
        <f t="shared" ref="U522:U585" si="123">IFERROR((T522-S522)/S522,0)</f>
        <v>0.24292452830188682</v>
      </c>
      <c r="V522" s="73" t="str">
        <f t="shared" ref="V522:V585" si="124">IF(U522&lt;-0.05,"Y","N")</f>
        <v>N</v>
      </c>
      <c r="W522" s="66">
        <f t="shared" si="113"/>
        <v>-7.1293033342369277E-2</v>
      </c>
      <c r="X522" s="73" t="str">
        <f t="shared" ref="X522:X585" si="125">IF(W522&lt;-0.05,"Y","N")</f>
        <v>Y</v>
      </c>
      <c r="Y522" s="73" t="str">
        <f t="shared" si="121"/>
        <v>N</v>
      </c>
      <c r="Z522" s="68">
        <f t="shared" si="114"/>
        <v>35.049999999999997</v>
      </c>
      <c r="AB522" s="59"/>
      <c r="AD522" s="59"/>
    </row>
    <row r="523" spans="1:30" s="58" customFormat="1" x14ac:dyDescent="0.25">
      <c r="A523" s="37" t="s">
        <v>558</v>
      </c>
      <c r="B523" s="38">
        <v>6003065</v>
      </c>
      <c r="C523" s="38">
        <v>145759</v>
      </c>
      <c r="D523" s="38">
        <v>0</v>
      </c>
      <c r="E523" s="71">
        <v>3.1941000000000002</v>
      </c>
      <c r="F523" s="71">
        <f t="shared" si="115"/>
        <v>0.71220000000000006</v>
      </c>
      <c r="G523" s="71">
        <v>3.6886199999999998</v>
      </c>
      <c r="H523" s="71">
        <f t="shared" si="116"/>
        <v>3.79</v>
      </c>
      <c r="I523" s="71">
        <f t="shared" si="117"/>
        <v>3.8483999999999998</v>
      </c>
      <c r="J523" s="71">
        <f t="shared" si="118"/>
        <v>2.58717</v>
      </c>
      <c r="K523" s="71">
        <v>2.9504899999999998</v>
      </c>
      <c r="L523" s="71">
        <f t="shared" si="119"/>
        <v>2.58717</v>
      </c>
      <c r="M523" s="60">
        <f t="shared" si="120"/>
        <v>1.2345922378506244</v>
      </c>
      <c r="N523" s="72">
        <f t="shared" si="122"/>
        <v>1.23</v>
      </c>
      <c r="O523" s="61">
        <v>38.380000000000003</v>
      </c>
      <c r="P523" s="62">
        <f t="shared" si="112"/>
        <v>38.380000000000003</v>
      </c>
      <c r="Q523" s="25"/>
      <c r="R523"/>
      <c r="S523" s="61">
        <v>20.37</v>
      </c>
      <c r="T523" s="61">
        <v>32.619999999999997</v>
      </c>
      <c r="U523" s="60">
        <f t="shared" si="123"/>
        <v>0.60137457044673515</v>
      </c>
      <c r="V523" s="71" t="str">
        <f t="shared" si="124"/>
        <v>N</v>
      </c>
      <c r="W523" s="60">
        <f t="shared" si="113"/>
        <v>0.17657878602084628</v>
      </c>
      <c r="X523" s="71" t="str">
        <f t="shared" si="125"/>
        <v>N</v>
      </c>
      <c r="Y523" s="71" t="str">
        <f t="shared" si="121"/>
        <v>N</v>
      </c>
      <c r="Z523" s="62">
        <f t="shared" si="114"/>
        <v>30.990000000000002</v>
      </c>
      <c r="AB523" s="59"/>
      <c r="AD523" s="59"/>
    </row>
    <row r="524" spans="1:30" s="58" customFormat="1" x14ac:dyDescent="0.25">
      <c r="A524" s="34" t="s">
        <v>559</v>
      </c>
      <c r="B524" s="36">
        <v>6005029</v>
      </c>
      <c r="C524" s="36">
        <v>145418</v>
      </c>
      <c r="D524" s="36">
        <v>0</v>
      </c>
      <c r="E524" s="2">
        <v>2.3887900000000002</v>
      </c>
      <c r="F524" s="2">
        <f t="shared" si="115"/>
        <v>0.71220000000000006</v>
      </c>
      <c r="G524" s="2">
        <v>4.2276400000000001</v>
      </c>
      <c r="H524" s="2">
        <f t="shared" si="116"/>
        <v>3.79</v>
      </c>
      <c r="I524" s="2">
        <f t="shared" si="117"/>
        <v>3.8483999999999998</v>
      </c>
      <c r="J524" s="2">
        <f t="shared" si="118"/>
        <v>2.96523</v>
      </c>
      <c r="K524" s="2">
        <v>2.7579600000000002</v>
      </c>
      <c r="L524" s="2">
        <f t="shared" si="119"/>
        <v>2.88232</v>
      </c>
      <c r="M524" s="63">
        <f t="shared" si="120"/>
        <v>0.82877334924644042</v>
      </c>
      <c r="N524" s="70">
        <f t="shared" si="122"/>
        <v>0.82</v>
      </c>
      <c r="O524" s="64">
        <v>18.059999999999999</v>
      </c>
      <c r="P524" s="65">
        <f t="shared" si="112"/>
        <v>18.059999999999999</v>
      </c>
      <c r="Q524" s="25"/>
      <c r="R524"/>
      <c r="S524" s="64">
        <v>20.37</v>
      </c>
      <c r="T524" s="64">
        <v>26.42</v>
      </c>
      <c r="U524" s="63">
        <f t="shared" si="123"/>
        <v>0.2970054000981836</v>
      </c>
      <c r="V524" s="2" t="str">
        <f t="shared" si="124"/>
        <v>N</v>
      </c>
      <c r="W524" s="63">
        <f t="shared" si="113"/>
        <v>-0.31642694928084791</v>
      </c>
      <c r="X524" s="2" t="str">
        <f t="shared" si="125"/>
        <v>Y</v>
      </c>
      <c r="Y524" s="2" t="str">
        <f t="shared" si="121"/>
        <v>N</v>
      </c>
      <c r="Z524" s="65">
        <f t="shared" si="114"/>
        <v>25.1</v>
      </c>
      <c r="AB524" s="59"/>
      <c r="AD524" s="59"/>
    </row>
    <row r="525" spans="1:30" s="58" customFormat="1" x14ac:dyDescent="0.25">
      <c r="A525" s="34" t="s">
        <v>560</v>
      </c>
      <c r="B525" s="36">
        <v>6008684</v>
      </c>
      <c r="C525" s="36">
        <v>145488</v>
      </c>
      <c r="D525" s="36">
        <v>0</v>
      </c>
      <c r="E525" s="2">
        <v>2.7806299999999999</v>
      </c>
      <c r="F525" s="2">
        <f t="shared" si="115"/>
        <v>0.71220000000000006</v>
      </c>
      <c r="G525" s="2">
        <v>5.11829</v>
      </c>
      <c r="H525" s="2">
        <f t="shared" si="116"/>
        <v>3.79</v>
      </c>
      <c r="I525" s="2">
        <f t="shared" si="117"/>
        <v>3.8483999999999998</v>
      </c>
      <c r="J525" s="2">
        <f t="shared" si="118"/>
        <v>3.5899299999999998</v>
      </c>
      <c r="K525" s="2">
        <v>3.6982699999999999</v>
      </c>
      <c r="L525" s="2">
        <f t="shared" si="119"/>
        <v>3.5899299999999998</v>
      </c>
      <c r="M525" s="63">
        <f t="shared" si="120"/>
        <v>0.77456384943439005</v>
      </c>
      <c r="N525" s="70">
        <f t="shared" si="122"/>
        <v>0.77</v>
      </c>
      <c r="O525" s="64">
        <v>14.26</v>
      </c>
      <c r="P525" s="65">
        <f t="shared" si="112"/>
        <v>14.26</v>
      </c>
      <c r="Q525" s="25"/>
      <c r="R525"/>
      <c r="S525" s="64">
        <v>0</v>
      </c>
      <c r="T525" s="64">
        <v>0</v>
      </c>
      <c r="U525" s="63">
        <f t="shared" si="123"/>
        <v>0</v>
      </c>
      <c r="V525" s="2" t="str">
        <f t="shared" si="124"/>
        <v>N</v>
      </c>
      <c r="W525" s="63">
        <f t="shared" si="113"/>
        <v>0</v>
      </c>
      <c r="X525" s="2" t="str">
        <f t="shared" si="125"/>
        <v>N</v>
      </c>
      <c r="Y525" s="2" t="str">
        <f t="shared" si="121"/>
        <v>N</v>
      </c>
      <c r="Z525" s="65">
        <f t="shared" si="114"/>
        <v>0</v>
      </c>
      <c r="AB525" s="59"/>
      <c r="AD525" s="59"/>
    </row>
    <row r="526" spans="1:30" s="58" customFormat="1" x14ac:dyDescent="0.25">
      <c r="A526" s="39" t="s">
        <v>561</v>
      </c>
      <c r="B526" s="40">
        <v>6008346</v>
      </c>
      <c r="C526" s="40">
        <v>146134</v>
      </c>
      <c r="D526" s="40">
        <v>0</v>
      </c>
      <c r="E526" s="73">
        <v>2.8787799999999999</v>
      </c>
      <c r="F526" s="73">
        <f t="shared" si="115"/>
        <v>0.71220000000000006</v>
      </c>
      <c r="G526" s="73">
        <v>3.29068</v>
      </c>
      <c r="H526" s="73">
        <f t="shared" si="116"/>
        <v>3.79</v>
      </c>
      <c r="I526" s="73">
        <f t="shared" si="117"/>
        <v>3.8483999999999998</v>
      </c>
      <c r="J526" s="73">
        <f t="shared" si="118"/>
        <v>2.3080599999999998</v>
      </c>
      <c r="K526" s="73">
        <v>2.79515</v>
      </c>
      <c r="L526" s="73">
        <f t="shared" si="119"/>
        <v>2.3080599999999998</v>
      </c>
      <c r="M526" s="66">
        <f t="shared" si="120"/>
        <v>1.2472726012322037</v>
      </c>
      <c r="N526" s="74">
        <f t="shared" si="122"/>
        <v>1.24</v>
      </c>
      <c r="O526" s="67">
        <v>38.53</v>
      </c>
      <c r="P526" s="68">
        <f t="shared" si="112"/>
        <v>38.53</v>
      </c>
      <c r="Q526" s="25"/>
      <c r="R526"/>
      <c r="S526" s="67">
        <v>34.26</v>
      </c>
      <c r="T526" s="67">
        <v>38.68</v>
      </c>
      <c r="U526" s="66">
        <f t="shared" si="123"/>
        <v>0.12901342673671926</v>
      </c>
      <c r="V526" s="73" t="str">
        <f t="shared" si="124"/>
        <v>N</v>
      </c>
      <c r="W526" s="66">
        <f t="shared" si="113"/>
        <v>-3.8779731127197149E-3</v>
      </c>
      <c r="X526" s="73" t="str">
        <f t="shared" si="125"/>
        <v>N</v>
      </c>
      <c r="Y526" s="73" t="str">
        <f t="shared" si="121"/>
        <v>N</v>
      </c>
      <c r="Z526" s="68">
        <f t="shared" si="114"/>
        <v>36.75</v>
      </c>
      <c r="AB526" s="59"/>
      <c r="AD526" s="59"/>
    </row>
    <row r="527" spans="1:30" s="58" customFormat="1" x14ac:dyDescent="0.25">
      <c r="A527" s="37" t="s">
        <v>562</v>
      </c>
      <c r="B527" s="38">
        <v>6008213</v>
      </c>
      <c r="C527" s="38">
        <v>146133</v>
      </c>
      <c r="D527" s="38">
        <v>0</v>
      </c>
      <c r="E527" s="71">
        <v>3.0308600000000001</v>
      </c>
      <c r="F527" s="71">
        <f t="shared" si="115"/>
        <v>0.71220000000000006</v>
      </c>
      <c r="G527" s="71">
        <v>3.8544100000000001</v>
      </c>
      <c r="H527" s="71">
        <f t="shared" si="116"/>
        <v>3.79</v>
      </c>
      <c r="I527" s="71">
        <f t="shared" si="117"/>
        <v>3.8483999999999998</v>
      </c>
      <c r="J527" s="71">
        <f t="shared" si="118"/>
        <v>2.7034500000000001</v>
      </c>
      <c r="K527" s="71">
        <v>3.18852</v>
      </c>
      <c r="L527" s="71">
        <f t="shared" si="119"/>
        <v>2.7034500000000001</v>
      </c>
      <c r="M527" s="60">
        <f t="shared" si="120"/>
        <v>1.1211082135789454</v>
      </c>
      <c r="N527" s="72">
        <f t="shared" si="122"/>
        <v>1.1200000000000001</v>
      </c>
      <c r="O527" s="61">
        <v>36.74</v>
      </c>
      <c r="P527" s="62">
        <f t="shared" si="112"/>
        <v>36.74</v>
      </c>
      <c r="Q527" s="25"/>
      <c r="R527"/>
      <c r="S527" s="61">
        <v>38.08</v>
      </c>
      <c r="T527" s="61">
        <v>37.630000000000003</v>
      </c>
      <c r="U527" s="60">
        <f t="shared" si="123"/>
        <v>-1.1817226890756191E-2</v>
      </c>
      <c r="V527" s="71" t="str">
        <f t="shared" si="124"/>
        <v>N</v>
      </c>
      <c r="W527" s="60">
        <f t="shared" si="113"/>
        <v>-2.3651342014350266E-2</v>
      </c>
      <c r="X527" s="71" t="str">
        <f t="shared" si="125"/>
        <v>N</v>
      </c>
      <c r="Y527" s="71" t="str">
        <f t="shared" si="121"/>
        <v>N</v>
      </c>
      <c r="Z527" s="62">
        <f t="shared" si="114"/>
        <v>35.75</v>
      </c>
      <c r="AB527" s="59"/>
      <c r="AD527" s="59"/>
    </row>
    <row r="528" spans="1:30" s="58" customFormat="1" x14ac:dyDescent="0.25">
      <c r="A528" s="34" t="s">
        <v>563</v>
      </c>
      <c r="B528" s="36">
        <v>6008460</v>
      </c>
      <c r="C528" s="36">
        <v>146009</v>
      </c>
      <c r="D528" s="36">
        <v>0</v>
      </c>
      <c r="E528" s="2">
        <v>5.2723899999999997</v>
      </c>
      <c r="F528" s="2">
        <f t="shared" si="115"/>
        <v>0.71220000000000006</v>
      </c>
      <c r="G528" s="2">
        <v>3.8296999999999999</v>
      </c>
      <c r="H528" s="2">
        <f t="shared" si="116"/>
        <v>3.79</v>
      </c>
      <c r="I528" s="2">
        <f t="shared" si="117"/>
        <v>3.8483999999999998</v>
      </c>
      <c r="J528" s="2">
        <f t="shared" si="118"/>
        <v>2.6861199999999998</v>
      </c>
      <c r="K528" s="2">
        <v>3.1051899999999999</v>
      </c>
      <c r="L528" s="2">
        <f t="shared" si="119"/>
        <v>2.6861199999999998</v>
      </c>
      <c r="M528" s="63">
        <f t="shared" si="120"/>
        <v>1.9628274239423407</v>
      </c>
      <c r="N528" s="70">
        <f t="shared" si="122"/>
        <v>1.96</v>
      </c>
      <c r="O528" s="64">
        <v>38.68</v>
      </c>
      <c r="P528" s="65">
        <f t="shared" si="112"/>
        <v>38.68</v>
      </c>
      <c r="Q528" s="25"/>
      <c r="R528"/>
      <c r="S528" s="64">
        <v>38.68</v>
      </c>
      <c r="T528" s="64">
        <v>38.68</v>
      </c>
      <c r="U528" s="63">
        <f t="shared" si="123"/>
        <v>0</v>
      </c>
      <c r="V528" s="2" t="str">
        <f t="shared" si="124"/>
        <v>N</v>
      </c>
      <c r="W528" s="63">
        <f t="shared" si="113"/>
        <v>0</v>
      </c>
      <c r="X528" s="2" t="str">
        <f t="shared" si="125"/>
        <v>N</v>
      </c>
      <c r="Y528" s="2" t="str">
        <f t="shared" si="121"/>
        <v>N</v>
      </c>
      <c r="Z528" s="65">
        <f t="shared" si="114"/>
        <v>36.75</v>
      </c>
      <c r="AB528" s="59"/>
      <c r="AD528" s="59"/>
    </row>
    <row r="529" spans="1:30" s="58" customFormat="1" x14ac:dyDescent="0.25">
      <c r="A529" s="34" t="s">
        <v>564</v>
      </c>
      <c r="B529" s="36">
        <v>6010250</v>
      </c>
      <c r="C529" s="36">
        <v>145598</v>
      </c>
      <c r="D529" s="36">
        <v>0</v>
      </c>
      <c r="E529" s="2">
        <v>4.3455500000000002</v>
      </c>
      <c r="F529" s="2">
        <f t="shared" si="115"/>
        <v>0.71220000000000006</v>
      </c>
      <c r="G529" s="2">
        <v>3.6178400000000002</v>
      </c>
      <c r="H529" s="2">
        <f t="shared" si="116"/>
        <v>3.79</v>
      </c>
      <c r="I529" s="2">
        <f t="shared" si="117"/>
        <v>3.8483999999999998</v>
      </c>
      <c r="J529" s="2">
        <f t="shared" si="118"/>
        <v>2.5375200000000002</v>
      </c>
      <c r="K529" s="2">
        <v>3.33704</v>
      </c>
      <c r="L529" s="2">
        <f t="shared" si="119"/>
        <v>2.5375200000000002</v>
      </c>
      <c r="M529" s="63">
        <f t="shared" si="120"/>
        <v>1.7125185220215013</v>
      </c>
      <c r="N529" s="70">
        <f t="shared" si="122"/>
        <v>1.71</v>
      </c>
      <c r="O529" s="64">
        <v>38.68</v>
      </c>
      <c r="P529" s="65">
        <f t="shared" si="112"/>
        <v>38.68</v>
      </c>
      <c r="Q529" s="25"/>
      <c r="R529"/>
      <c r="S529" s="64">
        <v>38.380000000000003</v>
      </c>
      <c r="T529" s="64">
        <v>38.68</v>
      </c>
      <c r="U529" s="63">
        <f t="shared" si="123"/>
        <v>7.8165711307972164E-3</v>
      </c>
      <c r="V529" s="2" t="str">
        <f t="shared" si="124"/>
        <v>N</v>
      </c>
      <c r="W529" s="63">
        <f t="shared" si="113"/>
        <v>0</v>
      </c>
      <c r="X529" s="2" t="str">
        <f t="shared" si="125"/>
        <v>N</v>
      </c>
      <c r="Y529" s="2" t="str">
        <f t="shared" si="121"/>
        <v>N</v>
      </c>
      <c r="Z529" s="65">
        <f t="shared" si="114"/>
        <v>36.75</v>
      </c>
      <c r="AB529" s="59"/>
      <c r="AD529" s="59"/>
    </row>
    <row r="530" spans="1:30" s="58" customFormat="1" x14ac:dyDescent="0.25">
      <c r="A530" s="34" t="s">
        <v>565</v>
      </c>
      <c r="B530" s="36">
        <v>6000434</v>
      </c>
      <c r="C530" s="36">
        <v>145987</v>
      </c>
      <c r="D530" s="36">
        <v>0</v>
      </c>
      <c r="E530" s="2">
        <v>2.9896600000000002</v>
      </c>
      <c r="F530" s="2">
        <f t="shared" si="115"/>
        <v>0.71220000000000006</v>
      </c>
      <c r="G530" s="2">
        <v>5.8305400000000001</v>
      </c>
      <c r="H530" s="2">
        <f t="shared" si="116"/>
        <v>3.79</v>
      </c>
      <c r="I530" s="2">
        <f t="shared" si="117"/>
        <v>3.8483999999999998</v>
      </c>
      <c r="J530" s="2">
        <f t="shared" si="118"/>
        <v>4.0895000000000001</v>
      </c>
      <c r="K530" s="2">
        <v>3.2259500000000001</v>
      </c>
      <c r="L530" s="2">
        <f t="shared" si="119"/>
        <v>3.7440799999999999</v>
      </c>
      <c r="M530" s="63">
        <f t="shared" si="120"/>
        <v>0.79850323711031823</v>
      </c>
      <c r="N530" s="70">
        <f t="shared" si="122"/>
        <v>0.79</v>
      </c>
      <c r="O530" s="64">
        <v>15.77</v>
      </c>
      <c r="P530" s="65">
        <f t="shared" si="112"/>
        <v>15.77</v>
      </c>
      <c r="Q530" s="25"/>
      <c r="R530"/>
      <c r="S530" s="64">
        <v>0</v>
      </c>
      <c r="T530" s="64">
        <v>0</v>
      </c>
      <c r="U530" s="63">
        <f t="shared" si="123"/>
        <v>0</v>
      </c>
      <c r="V530" s="2" t="str">
        <f t="shared" si="124"/>
        <v>N</v>
      </c>
      <c r="W530" s="63">
        <f t="shared" si="113"/>
        <v>0</v>
      </c>
      <c r="X530" s="2" t="str">
        <f t="shared" si="125"/>
        <v>N</v>
      </c>
      <c r="Y530" s="2" t="str">
        <f t="shared" si="121"/>
        <v>N</v>
      </c>
      <c r="Z530" s="65">
        <f t="shared" si="114"/>
        <v>0</v>
      </c>
      <c r="AB530" s="59"/>
      <c r="AD530" s="59"/>
    </row>
    <row r="531" spans="1:30" s="58" customFormat="1" x14ac:dyDescent="0.25">
      <c r="A531" s="39" t="s">
        <v>566</v>
      </c>
      <c r="B531" s="40">
        <v>6010466</v>
      </c>
      <c r="C531" s="40">
        <v>145619</v>
      </c>
      <c r="D531" s="40">
        <v>0</v>
      </c>
      <c r="E531" s="73">
        <v>4.23386</v>
      </c>
      <c r="F531" s="73">
        <f t="shared" si="115"/>
        <v>0.71220000000000006</v>
      </c>
      <c r="G531" s="73">
        <v>5.9997199999999999</v>
      </c>
      <c r="H531" s="73">
        <f t="shared" si="116"/>
        <v>3.79</v>
      </c>
      <c r="I531" s="73">
        <f t="shared" si="117"/>
        <v>3.8483999999999998</v>
      </c>
      <c r="J531" s="73">
        <f t="shared" si="118"/>
        <v>4.2081600000000003</v>
      </c>
      <c r="K531" s="73">
        <v>3.6762100000000002</v>
      </c>
      <c r="L531" s="73">
        <f t="shared" si="119"/>
        <v>3.9953799999999999</v>
      </c>
      <c r="M531" s="66">
        <f t="shared" si="120"/>
        <v>1.0596889407265391</v>
      </c>
      <c r="N531" s="74">
        <f t="shared" si="122"/>
        <v>1.05</v>
      </c>
      <c r="O531" s="67">
        <v>33.71</v>
      </c>
      <c r="P531" s="68">
        <f t="shared" si="112"/>
        <v>33.71</v>
      </c>
      <c r="Q531" s="25"/>
      <c r="R531"/>
      <c r="S531" s="67">
        <v>26.42</v>
      </c>
      <c r="T531" s="67">
        <v>32.619999999999997</v>
      </c>
      <c r="U531" s="66">
        <f t="shared" si="123"/>
        <v>0.23467070401211185</v>
      </c>
      <c r="V531" s="73" t="str">
        <f t="shared" si="124"/>
        <v>N</v>
      </c>
      <c r="W531" s="66">
        <f t="shared" si="113"/>
        <v>3.3415082771306052E-2</v>
      </c>
      <c r="X531" s="73" t="str">
        <f t="shared" si="125"/>
        <v>N</v>
      </c>
      <c r="Y531" s="73" t="str">
        <f t="shared" si="121"/>
        <v>N</v>
      </c>
      <c r="Z531" s="68">
        <f t="shared" si="114"/>
        <v>30.990000000000002</v>
      </c>
      <c r="AB531" s="59"/>
      <c r="AD531" s="59"/>
    </row>
    <row r="532" spans="1:30" s="58" customFormat="1" x14ac:dyDescent="0.25">
      <c r="A532" s="37" t="s">
        <v>567</v>
      </c>
      <c r="B532" s="38">
        <v>6002646</v>
      </c>
      <c r="C532" s="38">
        <v>146041</v>
      </c>
      <c r="D532" s="38">
        <v>0</v>
      </c>
      <c r="E532" s="71">
        <v>3.12514</v>
      </c>
      <c r="F532" s="71">
        <f t="shared" si="115"/>
        <v>0.71220000000000006</v>
      </c>
      <c r="G532" s="71">
        <v>5.5781900000000002</v>
      </c>
      <c r="H532" s="71">
        <f t="shared" si="116"/>
        <v>3.79</v>
      </c>
      <c r="I532" s="71">
        <f t="shared" si="117"/>
        <v>3.8483999999999998</v>
      </c>
      <c r="J532" s="71">
        <f t="shared" si="118"/>
        <v>3.9125000000000001</v>
      </c>
      <c r="K532" s="71">
        <v>3.3864200000000002</v>
      </c>
      <c r="L532" s="71">
        <f t="shared" si="119"/>
        <v>3.70207</v>
      </c>
      <c r="M532" s="60">
        <f t="shared" si="120"/>
        <v>0.84416015904615527</v>
      </c>
      <c r="N532" s="72">
        <f t="shared" si="122"/>
        <v>0.84</v>
      </c>
      <c r="O532" s="61">
        <v>19.600000000000001</v>
      </c>
      <c r="P532" s="62">
        <f t="shared" si="112"/>
        <v>19.600000000000001</v>
      </c>
      <c r="Q532" s="25"/>
      <c r="R532"/>
      <c r="S532" s="61">
        <v>14.26</v>
      </c>
      <c r="T532" s="61">
        <v>14.26</v>
      </c>
      <c r="U532" s="60">
        <f t="shared" si="123"/>
        <v>0</v>
      </c>
      <c r="V532" s="71" t="str">
        <f t="shared" si="124"/>
        <v>N</v>
      </c>
      <c r="W532" s="60">
        <f t="shared" si="113"/>
        <v>0.37447405329593281</v>
      </c>
      <c r="X532" s="71" t="str">
        <f t="shared" si="125"/>
        <v>N</v>
      </c>
      <c r="Y532" s="71" t="str">
        <f t="shared" si="121"/>
        <v>N</v>
      </c>
      <c r="Z532" s="62">
        <f t="shared" si="114"/>
        <v>13.549999999999999</v>
      </c>
      <c r="AB532" s="59"/>
      <c r="AD532" s="59"/>
    </row>
    <row r="533" spans="1:30" s="58" customFormat="1" x14ac:dyDescent="0.25">
      <c r="A533" s="34" t="s">
        <v>568</v>
      </c>
      <c r="B533" s="36">
        <v>6007272</v>
      </c>
      <c r="C533" s="36" t="s">
        <v>569</v>
      </c>
      <c r="D533" s="36">
        <v>0</v>
      </c>
      <c r="E533" s="2">
        <v>2.9430399999999999</v>
      </c>
      <c r="F533" s="2">
        <f t="shared" si="115"/>
        <v>0.71220000000000006</v>
      </c>
      <c r="G533" s="2">
        <v>4.06473</v>
      </c>
      <c r="H533" s="2">
        <f t="shared" si="116"/>
        <v>3.79</v>
      </c>
      <c r="I533" s="2">
        <f t="shared" si="117"/>
        <v>3.8483999999999998</v>
      </c>
      <c r="J533" s="2">
        <f t="shared" si="118"/>
        <v>2.8509699999999998</v>
      </c>
      <c r="K533" s="2">
        <v>3.1907800000000002</v>
      </c>
      <c r="L533" s="2">
        <f t="shared" si="119"/>
        <v>2.8509699999999998</v>
      </c>
      <c r="M533" s="63">
        <f t="shared" si="120"/>
        <v>1.0322942717741681</v>
      </c>
      <c r="N533" s="70">
        <f t="shared" si="122"/>
        <v>1.03</v>
      </c>
      <c r="O533" s="64">
        <v>32.619999999999997</v>
      </c>
      <c r="P533" s="65">
        <f t="shared" si="112"/>
        <v>32.619999999999997</v>
      </c>
      <c r="Q533" s="25"/>
      <c r="R533"/>
      <c r="S533" s="64">
        <v>23.46</v>
      </c>
      <c r="T533" s="64">
        <v>34.26</v>
      </c>
      <c r="U533" s="63">
        <f t="shared" si="123"/>
        <v>0.46035805626598453</v>
      </c>
      <c r="V533" s="2" t="str">
        <f t="shared" si="124"/>
        <v>N</v>
      </c>
      <c r="W533" s="63">
        <f t="shared" si="113"/>
        <v>-4.7869235259778188E-2</v>
      </c>
      <c r="X533" s="2" t="str">
        <f t="shared" si="125"/>
        <v>N</v>
      </c>
      <c r="Y533" s="2" t="str">
        <f t="shared" si="121"/>
        <v>N</v>
      </c>
      <c r="Z533" s="65">
        <f t="shared" si="114"/>
        <v>32.549999999999997</v>
      </c>
      <c r="AB533" s="59"/>
      <c r="AD533" s="59"/>
    </row>
    <row r="534" spans="1:30" s="58" customFormat="1" x14ac:dyDescent="0.25">
      <c r="A534" s="34" t="s">
        <v>570</v>
      </c>
      <c r="B534" s="36">
        <v>6007306</v>
      </c>
      <c r="C534" s="36">
        <v>146098</v>
      </c>
      <c r="D534" s="36">
        <v>0</v>
      </c>
      <c r="E534" s="2">
        <v>3.8208600000000001</v>
      </c>
      <c r="F534" s="2">
        <f t="shared" si="115"/>
        <v>0.71220000000000006</v>
      </c>
      <c r="G534" s="2">
        <v>4.7473400000000003</v>
      </c>
      <c r="H534" s="2">
        <f t="shared" si="116"/>
        <v>3.79</v>
      </c>
      <c r="I534" s="2">
        <f t="shared" si="117"/>
        <v>3.8483999999999998</v>
      </c>
      <c r="J534" s="2">
        <f t="shared" si="118"/>
        <v>3.3297500000000002</v>
      </c>
      <c r="K534" s="2">
        <v>3.1791</v>
      </c>
      <c r="L534" s="2">
        <f t="shared" si="119"/>
        <v>3.2694899999999998</v>
      </c>
      <c r="M534" s="63">
        <f t="shared" si="120"/>
        <v>1.1686409807034126</v>
      </c>
      <c r="N534" s="70">
        <f t="shared" si="122"/>
        <v>1.1599999999999999</v>
      </c>
      <c r="O534" s="64">
        <v>37.340000000000003</v>
      </c>
      <c r="P534" s="65">
        <f t="shared" si="112"/>
        <v>37.340000000000003</v>
      </c>
      <c r="Q534" s="25"/>
      <c r="R534"/>
      <c r="S534" s="64">
        <v>38.380000000000003</v>
      </c>
      <c r="T534" s="64">
        <v>38.68</v>
      </c>
      <c r="U534" s="63">
        <f t="shared" si="123"/>
        <v>7.8165711307972164E-3</v>
      </c>
      <c r="V534" s="2" t="str">
        <f t="shared" si="124"/>
        <v>N</v>
      </c>
      <c r="W534" s="63">
        <f t="shared" si="113"/>
        <v>-3.464322647362969E-2</v>
      </c>
      <c r="X534" s="2" t="str">
        <f t="shared" si="125"/>
        <v>N</v>
      </c>
      <c r="Y534" s="2" t="str">
        <f t="shared" si="121"/>
        <v>N</v>
      </c>
      <c r="Z534" s="65">
        <f t="shared" si="114"/>
        <v>36.75</v>
      </c>
      <c r="AB534" s="59"/>
      <c r="AD534" s="59"/>
    </row>
    <row r="535" spans="1:30" s="58" customFormat="1" x14ac:dyDescent="0.25">
      <c r="A535" s="34" t="s">
        <v>571</v>
      </c>
      <c r="B535" s="36">
        <v>6007298</v>
      </c>
      <c r="C535" s="36" t="s">
        <v>572</v>
      </c>
      <c r="D535" s="36">
        <v>0</v>
      </c>
      <c r="E535" s="2">
        <v>2.57979</v>
      </c>
      <c r="F535" s="2">
        <f t="shared" si="115"/>
        <v>0.71220000000000006</v>
      </c>
      <c r="G535" s="2">
        <v>3.61158</v>
      </c>
      <c r="H535" s="2">
        <f t="shared" si="116"/>
        <v>3.79</v>
      </c>
      <c r="I535" s="2">
        <f t="shared" si="117"/>
        <v>3.8483999999999998</v>
      </c>
      <c r="J535" s="2">
        <f t="shared" si="118"/>
        <v>2.5331299999999999</v>
      </c>
      <c r="K535" s="2">
        <v>2.83955</v>
      </c>
      <c r="L535" s="2">
        <f t="shared" si="119"/>
        <v>2.5331299999999999</v>
      </c>
      <c r="M535" s="63">
        <f t="shared" si="120"/>
        <v>1.0184198994919329</v>
      </c>
      <c r="N535" s="70">
        <f t="shared" si="122"/>
        <v>1.01</v>
      </c>
      <c r="O535" s="64">
        <v>31.53</v>
      </c>
      <c r="P535" s="65">
        <f t="shared" si="112"/>
        <v>31.53</v>
      </c>
      <c r="Q535" s="25"/>
      <c r="R535"/>
      <c r="S535" s="64">
        <v>23.46</v>
      </c>
      <c r="T535" s="64">
        <v>33.71</v>
      </c>
      <c r="U535" s="63">
        <f t="shared" si="123"/>
        <v>0.43691389599317987</v>
      </c>
      <c r="V535" s="2" t="str">
        <f t="shared" si="124"/>
        <v>N</v>
      </c>
      <c r="W535" s="63">
        <f t="shared" si="113"/>
        <v>-6.4669237614951039E-2</v>
      </c>
      <c r="X535" s="2" t="str">
        <f t="shared" si="125"/>
        <v>Y</v>
      </c>
      <c r="Y535" s="2" t="str">
        <f t="shared" si="121"/>
        <v>N</v>
      </c>
      <c r="Z535" s="65">
        <f t="shared" si="114"/>
        <v>32.03</v>
      </c>
      <c r="AB535" s="59"/>
      <c r="AD535" s="59"/>
    </row>
    <row r="536" spans="1:30" s="58" customFormat="1" x14ac:dyDescent="0.25">
      <c r="A536" s="39" t="s">
        <v>573</v>
      </c>
      <c r="B536" s="40">
        <v>6004055</v>
      </c>
      <c r="C536" s="40">
        <v>145978</v>
      </c>
      <c r="D536" s="40">
        <v>0</v>
      </c>
      <c r="E536" s="73">
        <v>3.5247600000000001</v>
      </c>
      <c r="F536" s="73">
        <f t="shared" si="115"/>
        <v>0.71220000000000006</v>
      </c>
      <c r="G536" s="73">
        <v>4.0121200000000004</v>
      </c>
      <c r="H536" s="73">
        <f t="shared" si="116"/>
        <v>3.79</v>
      </c>
      <c r="I536" s="73">
        <f t="shared" si="117"/>
        <v>3.8483999999999998</v>
      </c>
      <c r="J536" s="73">
        <f t="shared" si="118"/>
        <v>2.8140700000000001</v>
      </c>
      <c r="K536" s="73">
        <v>2.9754</v>
      </c>
      <c r="L536" s="73">
        <f t="shared" si="119"/>
        <v>2.8140700000000001</v>
      </c>
      <c r="M536" s="66">
        <f t="shared" si="120"/>
        <v>1.2525487994257427</v>
      </c>
      <c r="N536" s="74">
        <f t="shared" si="122"/>
        <v>1.25</v>
      </c>
      <c r="O536" s="67">
        <v>38.68</v>
      </c>
      <c r="P536" s="68">
        <f t="shared" si="112"/>
        <v>38.68</v>
      </c>
      <c r="Q536" s="25"/>
      <c r="R536"/>
      <c r="S536" s="67">
        <v>35.35</v>
      </c>
      <c r="T536" s="67">
        <v>38.68</v>
      </c>
      <c r="U536" s="66">
        <f t="shared" si="123"/>
        <v>9.4200848656294148E-2</v>
      </c>
      <c r="V536" s="73" t="str">
        <f t="shared" si="124"/>
        <v>N</v>
      </c>
      <c r="W536" s="66">
        <f t="shared" si="113"/>
        <v>0</v>
      </c>
      <c r="X536" s="73" t="str">
        <f t="shared" si="125"/>
        <v>N</v>
      </c>
      <c r="Y536" s="73" t="str">
        <f t="shared" si="121"/>
        <v>N</v>
      </c>
      <c r="Z536" s="68">
        <f t="shared" si="114"/>
        <v>36.75</v>
      </c>
      <c r="AB536" s="59"/>
      <c r="AD536" s="59"/>
    </row>
    <row r="537" spans="1:30" s="58" customFormat="1" x14ac:dyDescent="0.25">
      <c r="A537" s="37" t="s">
        <v>574</v>
      </c>
      <c r="B537" s="38">
        <v>6008528</v>
      </c>
      <c r="C537" s="38">
        <v>146036</v>
      </c>
      <c r="D537" s="38">
        <v>0</v>
      </c>
      <c r="E537" s="71">
        <v>3.4290500000000002</v>
      </c>
      <c r="F537" s="71">
        <f t="shared" si="115"/>
        <v>0.71220000000000006</v>
      </c>
      <c r="G537" s="71">
        <v>3.8890400000000001</v>
      </c>
      <c r="H537" s="71">
        <f t="shared" si="116"/>
        <v>3.79</v>
      </c>
      <c r="I537" s="71">
        <f t="shared" si="117"/>
        <v>3.8483999999999998</v>
      </c>
      <c r="J537" s="71">
        <f t="shared" si="118"/>
        <v>2.7277399999999998</v>
      </c>
      <c r="K537" s="71">
        <v>3.1020799999999999</v>
      </c>
      <c r="L537" s="71">
        <f t="shared" si="119"/>
        <v>2.7277399999999998</v>
      </c>
      <c r="M537" s="60">
        <f t="shared" si="120"/>
        <v>1.2571029496946191</v>
      </c>
      <c r="N537" s="72">
        <f t="shared" si="122"/>
        <v>1.25</v>
      </c>
      <c r="O537" s="61">
        <v>38.68</v>
      </c>
      <c r="P537" s="62">
        <f t="shared" si="112"/>
        <v>38.68</v>
      </c>
      <c r="Q537" s="25"/>
      <c r="R537"/>
      <c r="S537" s="61">
        <v>33.159999999999997</v>
      </c>
      <c r="T537" s="61">
        <v>35.89</v>
      </c>
      <c r="U537" s="60">
        <f t="shared" si="123"/>
        <v>8.2328106151990474E-2</v>
      </c>
      <c r="V537" s="71" t="str">
        <f t="shared" si="124"/>
        <v>N</v>
      </c>
      <c r="W537" s="60">
        <f t="shared" si="113"/>
        <v>7.7737531345778738E-2</v>
      </c>
      <c r="X537" s="71" t="str">
        <f t="shared" si="125"/>
        <v>N</v>
      </c>
      <c r="Y537" s="71" t="str">
        <f t="shared" si="121"/>
        <v>N</v>
      </c>
      <c r="Z537" s="62">
        <f t="shared" si="114"/>
        <v>34.1</v>
      </c>
      <c r="AB537" s="59"/>
      <c r="AD537" s="59"/>
    </row>
    <row r="538" spans="1:30" s="58" customFormat="1" x14ac:dyDescent="0.25">
      <c r="A538" s="34" t="s">
        <v>575</v>
      </c>
      <c r="B538" s="36">
        <v>6008544</v>
      </c>
      <c r="C538" s="36">
        <v>145441</v>
      </c>
      <c r="D538" s="36">
        <v>0</v>
      </c>
      <c r="E538" s="2">
        <v>4.2975099999999999</v>
      </c>
      <c r="F538" s="2">
        <f t="shared" si="115"/>
        <v>0.71220000000000006</v>
      </c>
      <c r="G538" s="2">
        <v>3.85344</v>
      </c>
      <c r="H538" s="2">
        <f t="shared" si="116"/>
        <v>3.79</v>
      </c>
      <c r="I538" s="2">
        <f t="shared" si="117"/>
        <v>3.8483999999999998</v>
      </c>
      <c r="J538" s="2">
        <f t="shared" si="118"/>
        <v>2.7027700000000001</v>
      </c>
      <c r="K538" s="2">
        <v>3.1442000000000001</v>
      </c>
      <c r="L538" s="2">
        <f t="shared" si="119"/>
        <v>2.7027700000000001</v>
      </c>
      <c r="M538" s="63">
        <f t="shared" si="120"/>
        <v>1.59003910802621</v>
      </c>
      <c r="N538" s="70">
        <f t="shared" si="122"/>
        <v>1.59</v>
      </c>
      <c r="O538" s="64">
        <v>38.68</v>
      </c>
      <c r="P538" s="65">
        <f t="shared" si="112"/>
        <v>38.68</v>
      </c>
      <c r="Q538" s="25"/>
      <c r="R538"/>
      <c r="S538" s="64">
        <v>38.68</v>
      </c>
      <c r="T538" s="64">
        <v>38.68</v>
      </c>
      <c r="U538" s="63">
        <f t="shared" si="123"/>
        <v>0</v>
      </c>
      <c r="V538" s="2" t="str">
        <f t="shared" si="124"/>
        <v>N</v>
      </c>
      <c r="W538" s="63">
        <f t="shared" si="113"/>
        <v>0</v>
      </c>
      <c r="X538" s="2" t="str">
        <f t="shared" si="125"/>
        <v>N</v>
      </c>
      <c r="Y538" s="2" t="str">
        <f t="shared" si="121"/>
        <v>N</v>
      </c>
      <c r="Z538" s="65">
        <f t="shared" si="114"/>
        <v>36.75</v>
      </c>
      <c r="AB538" s="59"/>
      <c r="AD538" s="59"/>
    </row>
    <row r="539" spans="1:30" s="58" customFormat="1" x14ac:dyDescent="0.25">
      <c r="A539" s="34" t="s">
        <v>576</v>
      </c>
      <c r="B539" s="36">
        <v>6008536</v>
      </c>
      <c r="C539" s="36">
        <v>145836</v>
      </c>
      <c r="D539" s="36">
        <v>0</v>
      </c>
      <c r="E539" s="2">
        <v>4.2073799999999997</v>
      </c>
      <c r="F539" s="2">
        <f t="shared" si="115"/>
        <v>0.71220000000000006</v>
      </c>
      <c r="G539" s="2">
        <v>3.7303099999999998</v>
      </c>
      <c r="H539" s="2">
        <f t="shared" si="116"/>
        <v>3.79</v>
      </c>
      <c r="I539" s="2">
        <f t="shared" si="117"/>
        <v>3.8483999999999998</v>
      </c>
      <c r="J539" s="2">
        <f t="shared" si="118"/>
        <v>2.6164100000000001</v>
      </c>
      <c r="K539" s="2">
        <v>3.1626599999999998</v>
      </c>
      <c r="L539" s="2">
        <f t="shared" si="119"/>
        <v>2.6164100000000001</v>
      </c>
      <c r="M539" s="63">
        <f t="shared" si="120"/>
        <v>1.6080736581804838</v>
      </c>
      <c r="N539" s="70">
        <f t="shared" si="122"/>
        <v>1.6</v>
      </c>
      <c r="O539" s="64">
        <v>38.68</v>
      </c>
      <c r="P539" s="65">
        <f t="shared" si="112"/>
        <v>38.68</v>
      </c>
      <c r="Q539" s="25"/>
      <c r="R539"/>
      <c r="S539" s="64">
        <v>38.68</v>
      </c>
      <c r="T539" s="64">
        <v>38.68</v>
      </c>
      <c r="U539" s="63">
        <f t="shared" si="123"/>
        <v>0</v>
      </c>
      <c r="V539" s="2" t="str">
        <f t="shared" si="124"/>
        <v>N</v>
      </c>
      <c r="W539" s="63">
        <f t="shared" si="113"/>
        <v>0</v>
      </c>
      <c r="X539" s="2" t="str">
        <f t="shared" si="125"/>
        <v>N</v>
      </c>
      <c r="Y539" s="2" t="str">
        <f t="shared" si="121"/>
        <v>N</v>
      </c>
      <c r="Z539" s="65">
        <f t="shared" si="114"/>
        <v>36.75</v>
      </c>
      <c r="AB539" s="59"/>
      <c r="AD539" s="59"/>
    </row>
    <row r="540" spans="1:30" s="58" customFormat="1" x14ac:dyDescent="0.25">
      <c r="A540" s="34" t="s">
        <v>577</v>
      </c>
      <c r="B540" s="36">
        <v>6002687</v>
      </c>
      <c r="C540" s="36">
        <v>145482</v>
      </c>
      <c r="D540" s="36">
        <v>0</v>
      </c>
      <c r="E540" s="2">
        <v>2.3726799999999999</v>
      </c>
      <c r="F540" s="2">
        <f t="shared" si="115"/>
        <v>0.71220000000000006</v>
      </c>
      <c r="G540" s="2">
        <v>5.4998399999999998</v>
      </c>
      <c r="H540" s="2">
        <f t="shared" si="116"/>
        <v>3.79</v>
      </c>
      <c r="I540" s="2">
        <f t="shared" si="117"/>
        <v>3.8483999999999998</v>
      </c>
      <c r="J540" s="2">
        <f t="shared" si="118"/>
        <v>3.8575499999999998</v>
      </c>
      <c r="K540" s="2">
        <v>3.0528499999999998</v>
      </c>
      <c r="L540" s="2">
        <f t="shared" si="119"/>
        <v>3.5356700000000001</v>
      </c>
      <c r="M540" s="63">
        <f t="shared" si="120"/>
        <v>0.67106941541490006</v>
      </c>
      <c r="N540" s="70">
        <f t="shared" si="122"/>
        <v>0.67</v>
      </c>
      <c r="O540" s="64">
        <v>0</v>
      </c>
      <c r="P540" s="65">
        <f t="shared" si="112"/>
        <v>0</v>
      </c>
      <c r="Q540" s="25"/>
      <c r="R540"/>
      <c r="S540" s="64">
        <v>0</v>
      </c>
      <c r="T540" s="64">
        <v>0</v>
      </c>
      <c r="U540" s="63">
        <f t="shared" si="123"/>
        <v>0</v>
      </c>
      <c r="V540" s="2" t="str">
        <f t="shared" si="124"/>
        <v>N</v>
      </c>
      <c r="W540" s="63">
        <f t="shared" si="113"/>
        <v>0</v>
      </c>
      <c r="X540" s="2" t="str">
        <f t="shared" si="125"/>
        <v>N</v>
      </c>
      <c r="Y540" s="2" t="str">
        <f t="shared" si="121"/>
        <v>N</v>
      </c>
      <c r="Z540" s="65">
        <f t="shared" si="114"/>
        <v>0</v>
      </c>
      <c r="AB540" s="59"/>
      <c r="AD540" s="59"/>
    </row>
    <row r="541" spans="1:30" s="58" customFormat="1" x14ac:dyDescent="0.25">
      <c r="A541" s="39" t="s">
        <v>578</v>
      </c>
      <c r="B541" s="40">
        <v>6016059</v>
      </c>
      <c r="C541" s="40">
        <v>146110</v>
      </c>
      <c r="D541" s="40">
        <v>0</v>
      </c>
      <c r="E541" s="73">
        <v>4.9272099999999996</v>
      </c>
      <c r="F541" s="73">
        <f t="shared" si="115"/>
        <v>0.71220000000000006</v>
      </c>
      <c r="G541" s="73">
        <v>3.7412899999999998</v>
      </c>
      <c r="H541" s="73">
        <f t="shared" si="116"/>
        <v>3.79</v>
      </c>
      <c r="I541" s="73">
        <f t="shared" si="117"/>
        <v>3.8483999999999998</v>
      </c>
      <c r="J541" s="73">
        <f t="shared" si="118"/>
        <v>2.6241099999999999</v>
      </c>
      <c r="K541" s="73">
        <v>3.36938</v>
      </c>
      <c r="L541" s="73">
        <f t="shared" si="119"/>
        <v>2.6241099999999999</v>
      </c>
      <c r="M541" s="66">
        <f t="shared" si="120"/>
        <v>1.8776690001562433</v>
      </c>
      <c r="N541" s="74">
        <f t="shared" si="122"/>
        <v>1.87</v>
      </c>
      <c r="O541" s="67">
        <v>38.68</v>
      </c>
      <c r="P541" s="68">
        <f t="shared" si="112"/>
        <v>38.68</v>
      </c>
      <c r="Q541" s="25"/>
      <c r="R541"/>
      <c r="S541" s="67">
        <v>38.68</v>
      </c>
      <c r="T541" s="67">
        <v>38.68</v>
      </c>
      <c r="U541" s="66">
        <f t="shared" si="123"/>
        <v>0</v>
      </c>
      <c r="V541" s="73" t="str">
        <f t="shared" si="124"/>
        <v>N</v>
      </c>
      <c r="W541" s="66">
        <f t="shared" si="113"/>
        <v>0</v>
      </c>
      <c r="X541" s="73" t="str">
        <f t="shared" si="125"/>
        <v>N</v>
      </c>
      <c r="Y541" s="73" t="str">
        <f t="shared" si="121"/>
        <v>N</v>
      </c>
      <c r="Z541" s="68">
        <f t="shared" si="114"/>
        <v>36.75</v>
      </c>
      <c r="AB541" s="59"/>
      <c r="AD541" s="59"/>
    </row>
    <row r="542" spans="1:30" s="58" customFormat="1" x14ac:dyDescent="0.25">
      <c r="A542" s="37" t="s">
        <v>579</v>
      </c>
      <c r="B542" s="38">
        <v>6009732</v>
      </c>
      <c r="C542" s="38">
        <v>145904</v>
      </c>
      <c r="D542" s="38">
        <v>0</v>
      </c>
      <c r="E542" s="71">
        <v>5.1868299999999996</v>
      </c>
      <c r="F542" s="71">
        <f t="shared" si="115"/>
        <v>0.71220000000000006</v>
      </c>
      <c r="G542" s="71">
        <v>3.76675</v>
      </c>
      <c r="H542" s="71">
        <f t="shared" si="116"/>
        <v>3.79</v>
      </c>
      <c r="I542" s="71">
        <f t="shared" si="117"/>
        <v>3.8483999999999998</v>
      </c>
      <c r="J542" s="71">
        <f t="shared" si="118"/>
        <v>2.6419700000000002</v>
      </c>
      <c r="K542" s="71">
        <v>3.0941700000000001</v>
      </c>
      <c r="L542" s="71">
        <f t="shared" si="119"/>
        <v>2.6419700000000002</v>
      </c>
      <c r="M542" s="60">
        <f t="shared" si="120"/>
        <v>1.9632433373581075</v>
      </c>
      <c r="N542" s="72">
        <f t="shared" si="122"/>
        <v>1.96</v>
      </c>
      <c r="O542" s="61">
        <v>38.68</v>
      </c>
      <c r="P542" s="62">
        <f t="shared" si="112"/>
        <v>38.68</v>
      </c>
      <c r="Q542" s="25"/>
      <c r="R542"/>
      <c r="S542" s="61">
        <v>38.68</v>
      </c>
      <c r="T542" s="61">
        <v>38.68</v>
      </c>
      <c r="U542" s="60">
        <f t="shared" si="123"/>
        <v>0</v>
      </c>
      <c r="V542" s="71" t="str">
        <f t="shared" si="124"/>
        <v>N</v>
      </c>
      <c r="W542" s="60">
        <f t="shared" si="113"/>
        <v>0</v>
      </c>
      <c r="X542" s="71" t="str">
        <f t="shared" si="125"/>
        <v>N</v>
      </c>
      <c r="Y542" s="71" t="str">
        <f t="shared" si="121"/>
        <v>N</v>
      </c>
      <c r="Z542" s="62">
        <f t="shared" si="114"/>
        <v>36.75</v>
      </c>
      <c r="AB542" s="59"/>
      <c r="AD542" s="59"/>
    </row>
    <row r="543" spans="1:30" s="58" customFormat="1" x14ac:dyDescent="0.25">
      <c r="A543" s="34" t="s">
        <v>580</v>
      </c>
      <c r="B543" s="36">
        <v>6011464</v>
      </c>
      <c r="C543" s="36">
        <v>145596</v>
      </c>
      <c r="D543" s="36">
        <v>0</v>
      </c>
      <c r="E543" s="2">
        <v>5.0068599999999996</v>
      </c>
      <c r="F543" s="2">
        <f t="shared" si="115"/>
        <v>0.71220000000000006</v>
      </c>
      <c r="G543" s="2">
        <v>3.4666299999999999</v>
      </c>
      <c r="H543" s="2">
        <f t="shared" si="116"/>
        <v>3.79</v>
      </c>
      <c r="I543" s="2">
        <f t="shared" si="117"/>
        <v>3.8483999999999998</v>
      </c>
      <c r="J543" s="2">
        <f t="shared" si="118"/>
        <v>2.43147</v>
      </c>
      <c r="K543" s="2">
        <v>3.0608300000000002</v>
      </c>
      <c r="L543" s="2">
        <f t="shared" si="119"/>
        <v>2.43147</v>
      </c>
      <c r="M543" s="63">
        <f t="shared" si="120"/>
        <v>2.0591905308311431</v>
      </c>
      <c r="N543" s="70">
        <f t="shared" si="122"/>
        <v>2.0499999999999998</v>
      </c>
      <c r="O543" s="64">
        <v>38.68</v>
      </c>
      <c r="P543" s="65">
        <f t="shared" si="112"/>
        <v>38.68</v>
      </c>
      <c r="Q543" s="25"/>
      <c r="R543"/>
      <c r="S543" s="64">
        <v>38.68</v>
      </c>
      <c r="T543" s="64">
        <v>38.68</v>
      </c>
      <c r="U543" s="63">
        <f t="shared" si="123"/>
        <v>0</v>
      </c>
      <c r="V543" s="2" t="str">
        <f t="shared" si="124"/>
        <v>N</v>
      </c>
      <c r="W543" s="63">
        <f t="shared" si="113"/>
        <v>0</v>
      </c>
      <c r="X543" s="2" t="str">
        <f t="shared" si="125"/>
        <v>N</v>
      </c>
      <c r="Y543" s="2" t="str">
        <f t="shared" si="121"/>
        <v>N</v>
      </c>
      <c r="Z543" s="65">
        <f t="shared" si="114"/>
        <v>36.75</v>
      </c>
      <c r="AB543" s="59"/>
      <c r="AD543" s="59"/>
    </row>
    <row r="544" spans="1:30" s="58" customFormat="1" x14ac:dyDescent="0.25">
      <c r="A544" s="34" t="s">
        <v>581</v>
      </c>
      <c r="B544" s="36">
        <v>6008718</v>
      </c>
      <c r="C544" s="36">
        <v>145825</v>
      </c>
      <c r="D544" s="36">
        <v>0</v>
      </c>
      <c r="E544" s="2">
        <v>2.2936899999999998</v>
      </c>
      <c r="F544" s="2">
        <f t="shared" si="115"/>
        <v>0.71220000000000006</v>
      </c>
      <c r="G544" s="2">
        <v>3.3200799999999999</v>
      </c>
      <c r="H544" s="2">
        <f t="shared" si="116"/>
        <v>3.79</v>
      </c>
      <c r="I544" s="2">
        <f t="shared" si="117"/>
        <v>3.8483999999999998</v>
      </c>
      <c r="J544" s="2">
        <f t="shared" si="118"/>
        <v>2.3286799999999999</v>
      </c>
      <c r="K544" s="2">
        <v>3.0267300000000001</v>
      </c>
      <c r="L544" s="2">
        <f t="shared" si="119"/>
        <v>2.3286799999999999</v>
      </c>
      <c r="M544" s="63">
        <f t="shared" si="120"/>
        <v>0.98497432021574449</v>
      </c>
      <c r="N544" s="70">
        <f t="shared" si="122"/>
        <v>0.98</v>
      </c>
      <c r="O544" s="64">
        <v>29.68</v>
      </c>
      <c r="P544" s="65">
        <f t="shared" si="112"/>
        <v>29.68</v>
      </c>
      <c r="Q544" s="25"/>
      <c r="R544"/>
      <c r="S544" s="64">
        <v>18.829999999999998</v>
      </c>
      <c r="T544" s="64">
        <v>23.46</v>
      </c>
      <c r="U544" s="63">
        <f t="shared" si="123"/>
        <v>0.24588422729686685</v>
      </c>
      <c r="V544" s="2" t="str">
        <f t="shared" si="124"/>
        <v>N</v>
      </c>
      <c r="W544" s="63">
        <f t="shared" si="113"/>
        <v>0.26513213981244665</v>
      </c>
      <c r="X544" s="2" t="str">
        <f t="shared" si="125"/>
        <v>N</v>
      </c>
      <c r="Y544" s="2" t="str">
        <f t="shared" si="121"/>
        <v>N</v>
      </c>
      <c r="Z544" s="65">
        <f t="shared" si="114"/>
        <v>22.290000000000003</v>
      </c>
      <c r="AB544" s="59"/>
      <c r="AD544" s="59"/>
    </row>
    <row r="545" spans="1:30" s="58" customFormat="1" x14ac:dyDescent="0.25">
      <c r="A545" s="34" t="s">
        <v>582</v>
      </c>
      <c r="B545" s="36">
        <v>6011589</v>
      </c>
      <c r="C545" s="36">
        <v>145608</v>
      </c>
      <c r="D545" s="36">
        <v>0</v>
      </c>
      <c r="E545" s="2">
        <v>3.2484000000000002</v>
      </c>
      <c r="F545" s="2">
        <f t="shared" si="115"/>
        <v>0.71220000000000006</v>
      </c>
      <c r="G545" s="2">
        <v>4.9378099999999998</v>
      </c>
      <c r="H545" s="2">
        <f t="shared" si="116"/>
        <v>3.79</v>
      </c>
      <c r="I545" s="2">
        <f t="shared" si="117"/>
        <v>3.8483999999999998</v>
      </c>
      <c r="J545" s="2">
        <f t="shared" si="118"/>
        <v>3.4633400000000001</v>
      </c>
      <c r="K545" s="2">
        <v>3.24926</v>
      </c>
      <c r="L545" s="2">
        <f t="shared" si="119"/>
        <v>3.37771</v>
      </c>
      <c r="M545" s="63">
        <f t="shared" si="120"/>
        <v>0.96171666602520645</v>
      </c>
      <c r="N545" s="70">
        <f t="shared" si="122"/>
        <v>0.96</v>
      </c>
      <c r="O545" s="64">
        <v>28.38</v>
      </c>
      <c r="P545" s="65">
        <f t="shared" si="112"/>
        <v>28.38</v>
      </c>
      <c r="Q545" s="25"/>
      <c r="R545"/>
      <c r="S545" s="64">
        <v>29.68</v>
      </c>
      <c r="T545" s="64">
        <v>29.03</v>
      </c>
      <c r="U545" s="63">
        <f t="shared" si="123"/>
        <v>-2.1900269541778927E-2</v>
      </c>
      <c r="V545" s="2" t="str">
        <f t="shared" si="124"/>
        <v>N</v>
      </c>
      <c r="W545" s="63">
        <f t="shared" si="113"/>
        <v>-2.2390630382363146E-2</v>
      </c>
      <c r="X545" s="2" t="str">
        <f t="shared" si="125"/>
        <v>N</v>
      </c>
      <c r="Y545" s="2" t="str">
        <f t="shared" si="121"/>
        <v>N</v>
      </c>
      <c r="Z545" s="65">
        <f t="shared" si="114"/>
        <v>27.580000000000002</v>
      </c>
      <c r="AB545" s="59"/>
      <c r="AD545" s="59"/>
    </row>
    <row r="546" spans="1:30" s="58" customFormat="1" x14ac:dyDescent="0.25">
      <c r="A546" s="39" t="s">
        <v>583</v>
      </c>
      <c r="B546" s="40">
        <v>6016497</v>
      </c>
      <c r="C546" s="40">
        <v>146132</v>
      </c>
      <c r="D546" s="40">
        <v>0</v>
      </c>
      <c r="E546" s="73">
        <v>3.36016</v>
      </c>
      <c r="F546" s="73">
        <f t="shared" si="115"/>
        <v>0.71220000000000006</v>
      </c>
      <c r="G546" s="73">
        <v>4.4596499999999999</v>
      </c>
      <c r="H546" s="73">
        <f t="shared" si="116"/>
        <v>3.79</v>
      </c>
      <c r="I546" s="73">
        <f t="shared" si="117"/>
        <v>3.8483999999999998</v>
      </c>
      <c r="J546" s="73">
        <f t="shared" si="118"/>
        <v>3.1279599999999999</v>
      </c>
      <c r="K546" s="73">
        <v>3.2753100000000002</v>
      </c>
      <c r="L546" s="73">
        <f t="shared" si="119"/>
        <v>3.1279599999999999</v>
      </c>
      <c r="M546" s="66">
        <f t="shared" si="120"/>
        <v>1.0742336858527604</v>
      </c>
      <c r="N546" s="74">
        <f t="shared" si="122"/>
        <v>1.07</v>
      </c>
      <c r="O546" s="67">
        <v>34.799999999999997</v>
      </c>
      <c r="P546" s="68">
        <f t="shared" si="112"/>
        <v>34.799999999999997</v>
      </c>
      <c r="Q546" s="25"/>
      <c r="R546"/>
      <c r="S546" s="67">
        <v>33.159999999999997</v>
      </c>
      <c r="T546" s="67">
        <v>33.71</v>
      </c>
      <c r="U546" s="66">
        <f t="shared" si="123"/>
        <v>1.658624849215936E-2</v>
      </c>
      <c r="V546" s="73" t="str">
        <f t="shared" si="124"/>
        <v>N</v>
      </c>
      <c r="W546" s="66">
        <f t="shared" si="113"/>
        <v>3.2334618807475415E-2</v>
      </c>
      <c r="X546" s="73" t="str">
        <f t="shared" si="125"/>
        <v>N</v>
      </c>
      <c r="Y546" s="73" t="str">
        <f t="shared" si="121"/>
        <v>N</v>
      </c>
      <c r="Z546" s="68">
        <f t="shared" si="114"/>
        <v>32.03</v>
      </c>
      <c r="AB546" s="59"/>
      <c r="AD546" s="59"/>
    </row>
    <row r="547" spans="1:30" s="58" customFormat="1" x14ac:dyDescent="0.25">
      <c r="A547" s="37" t="s">
        <v>584</v>
      </c>
      <c r="B547" s="38">
        <v>6008759</v>
      </c>
      <c r="C547" s="38">
        <v>145386</v>
      </c>
      <c r="D547" s="38">
        <v>0</v>
      </c>
      <c r="E547" s="71">
        <v>2.73021</v>
      </c>
      <c r="F547" s="71">
        <f t="shared" si="115"/>
        <v>0.71220000000000006</v>
      </c>
      <c r="G547" s="71">
        <v>3.5188199999999998</v>
      </c>
      <c r="H547" s="71">
        <f t="shared" si="116"/>
        <v>3.79</v>
      </c>
      <c r="I547" s="71">
        <f t="shared" si="117"/>
        <v>3.8483999999999998</v>
      </c>
      <c r="J547" s="71">
        <f t="shared" si="118"/>
        <v>2.46807</v>
      </c>
      <c r="K547" s="71">
        <v>3.1220400000000001</v>
      </c>
      <c r="L547" s="71">
        <f t="shared" si="119"/>
        <v>2.46807</v>
      </c>
      <c r="M547" s="60">
        <f t="shared" si="120"/>
        <v>1.1062125466457597</v>
      </c>
      <c r="N547" s="72">
        <f t="shared" si="122"/>
        <v>1.1000000000000001</v>
      </c>
      <c r="O547" s="61">
        <v>36.44</v>
      </c>
      <c r="P547" s="62">
        <f t="shared" si="112"/>
        <v>36.44</v>
      </c>
      <c r="Q547" s="25"/>
      <c r="R547"/>
      <c r="S547" s="61">
        <v>38.68</v>
      </c>
      <c r="T547" s="61">
        <v>38.68</v>
      </c>
      <c r="U547" s="60">
        <f t="shared" si="123"/>
        <v>0</v>
      </c>
      <c r="V547" s="71" t="str">
        <f t="shared" si="124"/>
        <v>N</v>
      </c>
      <c r="W547" s="60">
        <f t="shared" si="113"/>
        <v>-5.7911065149948343E-2</v>
      </c>
      <c r="X547" s="71" t="str">
        <f t="shared" si="125"/>
        <v>Y</v>
      </c>
      <c r="Y547" s="71" t="str">
        <f t="shared" si="121"/>
        <v>N</v>
      </c>
      <c r="Z547" s="62">
        <f t="shared" si="114"/>
        <v>36.75</v>
      </c>
      <c r="AB547" s="59"/>
      <c r="AD547" s="59"/>
    </row>
    <row r="548" spans="1:30" s="58" customFormat="1" x14ac:dyDescent="0.25">
      <c r="A548" s="34" t="s">
        <v>585</v>
      </c>
      <c r="B548" s="36">
        <v>6014781</v>
      </c>
      <c r="C548" s="36">
        <v>145914</v>
      </c>
      <c r="D548" s="36">
        <v>0</v>
      </c>
      <c r="E548" s="2">
        <v>3.1444200000000002</v>
      </c>
      <c r="F548" s="2">
        <f t="shared" si="115"/>
        <v>0.71220000000000006</v>
      </c>
      <c r="G548" s="2">
        <v>4.8323</v>
      </c>
      <c r="H548" s="2">
        <f t="shared" si="116"/>
        <v>3.79</v>
      </c>
      <c r="I548" s="2">
        <f t="shared" si="117"/>
        <v>3.8483999999999998</v>
      </c>
      <c r="J548" s="2">
        <f t="shared" si="118"/>
        <v>3.3893399999999998</v>
      </c>
      <c r="K548" s="2">
        <v>3.7087699999999999</v>
      </c>
      <c r="L548" s="2">
        <f t="shared" si="119"/>
        <v>3.3893399999999998</v>
      </c>
      <c r="M548" s="63">
        <f t="shared" si="120"/>
        <v>0.92773814370939489</v>
      </c>
      <c r="N548" s="70">
        <f t="shared" si="122"/>
        <v>0.92</v>
      </c>
      <c r="O548" s="64">
        <v>25.77</v>
      </c>
      <c r="P548" s="65">
        <f t="shared" si="112"/>
        <v>25.77</v>
      </c>
      <c r="Q548" s="25"/>
      <c r="R548"/>
      <c r="S548" s="64">
        <v>17.29</v>
      </c>
      <c r="T548" s="64">
        <v>20.37</v>
      </c>
      <c r="U548" s="63">
        <f t="shared" si="123"/>
        <v>0.17813765182186247</v>
      </c>
      <c r="V548" s="2" t="str">
        <f t="shared" si="124"/>
        <v>N</v>
      </c>
      <c r="W548" s="63">
        <f t="shared" si="113"/>
        <v>0.26509572901325468</v>
      </c>
      <c r="X548" s="2" t="str">
        <f t="shared" si="125"/>
        <v>N</v>
      </c>
      <c r="Y548" s="2" t="str">
        <f t="shared" si="121"/>
        <v>N</v>
      </c>
      <c r="Z548" s="65">
        <f t="shared" si="114"/>
        <v>19.360000000000003</v>
      </c>
      <c r="AB548" s="59"/>
      <c r="AD548" s="59"/>
    </row>
    <row r="549" spans="1:30" s="58" customFormat="1" x14ac:dyDescent="0.25">
      <c r="A549" s="34" t="s">
        <v>586</v>
      </c>
      <c r="B549" s="36">
        <v>6001895</v>
      </c>
      <c r="C549" s="36">
        <v>146161</v>
      </c>
      <c r="D549" s="36">
        <v>0</v>
      </c>
      <c r="E549" s="2">
        <v>2.1494300000000002</v>
      </c>
      <c r="F549" s="2">
        <f t="shared" si="115"/>
        <v>0.71220000000000006</v>
      </c>
      <c r="G549" s="2">
        <v>4.3749399999999996</v>
      </c>
      <c r="H549" s="2">
        <f t="shared" si="116"/>
        <v>3.79</v>
      </c>
      <c r="I549" s="2">
        <f t="shared" si="117"/>
        <v>3.8483999999999998</v>
      </c>
      <c r="J549" s="2">
        <f t="shared" si="118"/>
        <v>3.0685500000000001</v>
      </c>
      <c r="K549" s="2">
        <v>2.6433300000000002</v>
      </c>
      <c r="L549" s="2">
        <f t="shared" si="119"/>
        <v>2.89846</v>
      </c>
      <c r="M549" s="63">
        <f t="shared" si="120"/>
        <v>0.74157656134637018</v>
      </c>
      <c r="N549" s="70">
        <f t="shared" si="122"/>
        <v>0.74</v>
      </c>
      <c r="O549" s="64">
        <v>12.01</v>
      </c>
      <c r="P549" s="65">
        <f t="shared" si="112"/>
        <v>12.01</v>
      </c>
      <c r="Q549" s="25"/>
      <c r="R549"/>
      <c r="S549" s="64">
        <v>10.5</v>
      </c>
      <c r="T549" s="64">
        <v>10.5</v>
      </c>
      <c r="U549" s="63">
        <f t="shared" si="123"/>
        <v>0</v>
      </c>
      <c r="V549" s="2" t="str">
        <f t="shared" si="124"/>
        <v>N</v>
      </c>
      <c r="W549" s="63">
        <f t="shared" si="113"/>
        <v>0.14380952380952378</v>
      </c>
      <c r="X549" s="2" t="str">
        <f t="shared" si="125"/>
        <v>N</v>
      </c>
      <c r="Y549" s="2" t="str">
        <f t="shared" si="121"/>
        <v>N</v>
      </c>
      <c r="Z549" s="65">
        <f t="shared" si="114"/>
        <v>9.98</v>
      </c>
      <c r="AB549" s="59"/>
      <c r="AD549" s="59"/>
    </row>
    <row r="550" spans="1:30" s="58" customFormat="1" x14ac:dyDescent="0.25">
      <c r="A550" s="34" t="s">
        <v>587</v>
      </c>
      <c r="B550" s="36">
        <v>6016786</v>
      </c>
      <c r="C550" s="36">
        <v>146172</v>
      </c>
      <c r="D550" s="36">
        <v>0</v>
      </c>
      <c r="E550" s="2">
        <v>2.6949900000000002</v>
      </c>
      <c r="F550" s="2">
        <f t="shared" si="115"/>
        <v>0.71220000000000006</v>
      </c>
      <c r="G550" s="2">
        <v>4.6041100000000004</v>
      </c>
      <c r="H550" s="2">
        <f t="shared" si="116"/>
        <v>3.79</v>
      </c>
      <c r="I550" s="2">
        <f t="shared" si="117"/>
        <v>3.8483999999999998</v>
      </c>
      <c r="J550" s="2">
        <f t="shared" si="118"/>
        <v>3.2292900000000002</v>
      </c>
      <c r="K550" s="2">
        <v>3.0611799999999998</v>
      </c>
      <c r="L550" s="2">
        <f t="shared" si="119"/>
        <v>3.1620499999999998</v>
      </c>
      <c r="M550" s="63">
        <f t="shared" si="120"/>
        <v>0.85229202574279361</v>
      </c>
      <c r="N550" s="70">
        <f t="shared" si="122"/>
        <v>0.85</v>
      </c>
      <c r="O550" s="64">
        <v>20.37</v>
      </c>
      <c r="P550" s="65">
        <f t="shared" si="112"/>
        <v>20.37</v>
      </c>
      <c r="Q550" s="25"/>
      <c r="R550"/>
      <c r="S550" s="64">
        <v>21.92</v>
      </c>
      <c r="T550" s="64">
        <v>24.23</v>
      </c>
      <c r="U550" s="63">
        <f t="shared" si="123"/>
        <v>0.10538321167883205</v>
      </c>
      <c r="V550" s="2" t="str">
        <f t="shared" si="124"/>
        <v>N</v>
      </c>
      <c r="W550" s="63">
        <f t="shared" si="113"/>
        <v>-0.15930664465538585</v>
      </c>
      <c r="X550" s="2" t="str">
        <f t="shared" si="125"/>
        <v>Y</v>
      </c>
      <c r="Y550" s="2" t="str">
        <f t="shared" si="121"/>
        <v>N</v>
      </c>
      <c r="Z550" s="65">
        <f t="shared" si="114"/>
        <v>23.020000000000003</v>
      </c>
      <c r="AB550" s="59"/>
      <c r="AD550" s="59"/>
    </row>
    <row r="551" spans="1:30" s="58" customFormat="1" x14ac:dyDescent="0.25">
      <c r="A551" s="39" t="s">
        <v>588</v>
      </c>
      <c r="B551" s="40">
        <v>6011803</v>
      </c>
      <c r="C551" s="40">
        <v>145612</v>
      </c>
      <c r="D551" s="40">
        <v>0</v>
      </c>
      <c r="E551" s="73">
        <v>3.32884</v>
      </c>
      <c r="F551" s="73">
        <f t="shared" si="115"/>
        <v>0.71220000000000006</v>
      </c>
      <c r="G551" s="73">
        <v>4.6919300000000002</v>
      </c>
      <c r="H551" s="73">
        <f t="shared" si="116"/>
        <v>3.79</v>
      </c>
      <c r="I551" s="73">
        <f t="shared" si="117"/>
        <v>3.8483999999999998</v>
      </c>
      <c r="J551" s="73">
        <f t="shared" si="118"/>
        <v>3.29088</v>
      </c>
      <c r="K551" s="73">
        <v>3.2429800000000002</v>
      </c>
      <c r="L551" s="73">
        <f t="shared" si="119"/>
        <v>3.2717200000000002</v>
      </c>
      <c r="M551" s="66">
        <f t="shared" si="120"/>
        <v>1.0174587067352951</v>
      </c>
      <c r="N551" s="74">
        <f t="shared" si="122"/>
        <v>1.01</v>
      </c>
      <c r="O551" s="67">
        <v>31.53</v>
      </c>
      <c r="P551" s="68">
        <f t="shared" si="112"/>
        <v>31.53</v>
      </c>
      <c r="Q551" s="25"/>
      <c r="R551"/>
      <c r="S551" s="67">
        <v>34.26</v>
      </c>
      <c r="T551" s="67">
        <v>33.71</v>
      </c>
      <c r="U551" s="66">
        <f t="shared" si="123"/>
        <v>-1.6053706946876741E-2</v>
      </c>
      <c r="V551" s="73" t="str">
        <f t="shared" si="124"/>
        <v>N</v>
      </c>
      <c r="W551" s="66">
        <f t="shared" si="113"/>
        <v>-6.4669237614951039E-2</v>
      </c>
      <c r="X551" s="73" t="str">
        <f t="shared" si="125"/>
        <v>Y</v>
      </c>
      <c r="Y551" s="73" t="str">
        <f t="shared" si="121"/>
        <v>N</v>
      </c>
      <c r="Z551" s="68">
        <f t="shared" si="114"/>
        <v>32.03</v>
      </c>
      <c r="AB551" s="59"/>
      <c r="AD551" s="59"/>
    </row>
    <row r="552" spans="1:30" s="58" customFormat="1" x14ac:dyDescent="0.25">
      <c r="A552" s="37" t="s">
        <v>589</v>
      </c>
      <c r="B552" s="38">
        <v>6016877</v>
      </c>
      <c r="C552" s="38">
        <v>146173</v>
      </c>
      <c r="D552" s="38">
        <v>0</v>
      </c>
      <c r="E552" s="71">
        <v>5.6394900000000003</v>
      </c>
      <c r="F552" s="71">
        <f t="shared" si="115"/>
        <v>0.71220000000000006</v>
      </c>
      <c r="G552" s="71">
        <v>3.70811</v>
      </c>
      <c r="H552" s="71">
        <f t="shared" si="116"/>
        <v>3.79</v>
      </c>
      <c r="I552" s="71">
        <f t="shared" si="117"/>
        <v>3.8483999999999998</v>
      </c>
      <c r="J552" s="71">
        <f t="shared" si="118"/>
        <v>2.6008399999999998</v>
      </c>
      <c r="K552" s="71">
        <v>3.1843300000000001</v>
      </c>
      <c r="L552" s="71">
        <f t="shared" si="119"/>
        <v>2.6008399999999998</v>
      </c>
      <c r="M552" s="60">
        <f t="shared" si="120"/>
        <v>2.168334076682918</v>
      </c>
      <c r="N552" s="72">
        <f t="shared" si="122"/>
        <v>2.16</v>
      </c>
      <c r="O552" s="61">
        <v>38.68</v>
      </c>
      <c r="P552" s="62">
        <f t="shared" si="112"/>
        <v>38.68</v>
      </c>
      <c r="Q552" s="25"/>
      <c r="R552"/>
      <c r="S552" s="61">
        <v>38.68</v>
      </c>
      <c r="T552" s="61">
        <v>38.68</v>
      </c>
      <c r="U552" s="60">
        <f t="shared" si="123"/>
        <v>0</v>
      </c>
      <c r="V552" s="71" t="str">
        <f t="shared" si="124"/>
        <v>N</v>
      </c>
      <c r="W552" s="60">
        <f t="shared" si="113"/>
        <v>0</v>
      </c>
      <c r="X552" s="71" t="str">
        <f t="shared" si="125"/>
        <v>N</v>
      </c>
      <c r="Y552" s="71" t="str">
        <f t="shared" si="121"/>
        <v>N</v>
      </c>
      <c r="Z552" s="62">
        <f t="shared" si="114"/>
        <v>36.75</v>
      </c>
      <c r="AB552" s="59"/>
      <c r="AD552" s="59"/>
    </row>
    <row r="553" spans="1:30" s="58" customFormat="1" x14ac:dyDescent="0.25">
      <c r="A553" s="34" t="s">
        <v>590</v>
      </c>
      <c r="B553" s="36">
        <v>6008866</v>
      </c>
      <c r="C553" s="36">
        <v>145387</v>
      </c>
      <c r="D553" s="36">
        <v>0</v>
      </c>
      <c r="E553" s="2">
        <v>3.6249400000000001</v>
      </c>
      <c r="F553" s="2">
        <f t="shared" si="115"/>
        <v>0.71220000000000006</v>
      </c>
      <c r="G553" s="2">
        <v>3.8475199999999998</v>
      </c>
      <c r="H553" s="2">
        <f t="shared" si="116"/>
        <v>3.79</v>
      </c>
      <c r="I553" s="2">
        <f t="shared" si="117"/>
        <v>3.8483999999999998</v>
      </c>
      <c r="J553" s="2">
        <f t="shared" si="118"/>
        <v>2.69862</v>
      </c>
      <c r="K553" s="2">
        <v>3.2697799999999999</v>
      </c>
      <c r="L553" s="2">
        <f t="shared" si="119"/>
        <v>2.69862</v>
      </c>
      <c r="M553" s="63">
        <f t="shared" si="120"/>
        <v>1.3432569239092573</v>
      </c>
      <c r="N553" s="70">
        <f t="shared" si="122"/>
        <v>1.34</v>
      </c>
      <c r="O553" s="64">
        <v>38.68</v>
      </c>
      <c r="P553" s="65">
        <f t="shared" si="112"/>
        <v>38.68</v>
      </c>
      <c r="Q553" s="25"/>
      <c r="R553"/>
      <c r="S553" s="64">
        <v>32.07</v>
      </c>
      <c r="T553" s="64">
        <v>38.68</v>
      </c>
      <c r="U553" s="63">
        <f t="shared" si="123"/>
        <v>0.20611163080760833</v>
      </c>
      <c r="V553" s="2" t="str">
        <f t="shared" si="124"/>
        <v>N</v>
      </c>
      <c r="W553" s="63">
        <f t="shared" si="113"/>
        <v>0</v>
      </c>
      <c r="X553" s="2" t="str">
        <f t="shared" si="125"/>
        <v>N</v>
      </c>
      <c r="Y553" s="2" t="str">
        <f t="shared" si="121"/>
        <v>N</v>
      </c>
      <c r="Z553" s="65">
        <f t="shared" si="114"/>
        <v>36.75</v>
      </c>
      <c r="AB553" s="59"/>
      <c r="AD553" s="59"/>
    </row>
    <row r="554" spans="1:30" s="58" customFormat="1" x14ac:dyDescent="0.25">
      <c r="A554" s="34" t="s">
        <v>591</v>
      </c>
      <c r="B554" s="36">
        <v>6008890</v>
      </c>
      <c r="C554" s="36">
        <v>145720</v>
      </c>
      <c r="D554" s="36">
        <v>0</v>
      </c>
      <c r="E554" s="2">
        <v>3.2425299999999999</v>
      </c>
      <c r="F554" s="2">
        <f t="shared" si="115"/>
        <v>0.71220000000000006</v>
      </c>
      <c r="G554" s="2">
        <v>3.8534299999999999</v>
      </c>
      <c r="H554" s="2">
        <f t="shared" si="116"/>
        <v>3.79</v>
      </c>
      <c r="I554" s="2">
        <f t="shared" si="117"/>
        <v>3.8483999999999998</v>
      </c>
      <c r="J554" s="2">
        <f t="shared" si="118"/>
        <v>2.7027700000000001</v>
      </c>
      <c r="K554" s="2">
        <v>3.0073799999999999</v>
      </c>
      <c r="L554" s="2">
        <f t="shared" si="119"/>
        <v>2.7027700000000001</v>
      </c>
      <c r="M554" s="63">
        <f t="shared" si="120"/>
        <v>1.1997062273149397</v>
      </c>
      <c r="N554" s="70">
        <f t="shared" si="122"/>
        <v>1.19</v>
      </c>
      <c r="O554" s="64">
        <v>37.78</v>
      </c>
      <c r="P554" s="65">
        <f t="shared" si="112"/>
        <v>37.78</v>
      </c>
      <c r="Q554" s="25"/>
      <c r="R554"/>
      <c r="S554" s="64">
        <v>31.53</v>
      </c>
      <c r="T554" s="64">
        <v>38.68</v>
      </c>
      <c r="U554" s="63">
        <f t="shared" si="123"/>
        <v>0.22676815731049788</v>
      </c>
      <c r="V554" s="2" t="str">
        <f t="shared" si="124"/>
        <v>N</v>
      </c>
      <c r="W554" s="63">
        <f t="shared" si="113"/>
        <v>-2.3267838676318476E-2</v>
      </c>
      <c r="X554" s="2" t="str">
        <f t="shared" si="125"/>
        <v>N</v>
      </c>
      <c r="Y554" s="2" t="str">
        <f t="shared" si="121"/>
        <v>N</v>
      </c>
      <c r="Z554" s="65">
        <f t="shared" si="114"/>
        <v>36.75</v>
      </c>
      <c r="AB554" s="59"/>
      <c r="AD554" s="59"/>
    </row>
    <row r="555" spans="1:30" s="58" customFormat="1" x14ac:dyDescent="0.25">
      <c r="A555" s="34" t="s">
        <v>592</v>
      </c>
      <c r="B555" s="36">
        <v>6010664</v>
      </c>
      <c r="C555" s="36">
        <v>145611</v>
      </c>
      <c r="D555" s="36">
        <v>0</v>
      </c>
      <c r="E555" s="2">
        <v>3.0680200000000002</v>
      </c>
      <c r="F555" s="2">
        <f t="shared" si="115"/>
        <v>0.71220000000000006</v>
      </c>
      <c r="G555" s="2">
        <v>4.5867399999999998</v>
      </c>
      <c r="H555" s="2">
        <f t="shared" si="116"/>
        <v>3.79</v>
      </c>
      <c r="I555" s="2">
        <f t="shared" si="117"/>
        <v>3.8483999999999998</v>
      </c>
      <c r="J555" s="2">
        <f t="shared" si="118"/>
        <v>3.2170999999999998</v>
      </c>
      <c r="K555" s="2">
        <v>0</v>
      </c>
      <c r="L555" s="2">
        <f t="shared" si="119"/>
        <v>3.2170999999999998</v>
      </c>
      <c r="M555" s="63">
        <f t="shared" si="120"/>
        <v>0.95366012868732719</v>
      </c>
      <c r="N555" s="70">
        <f t="shared" si="122"/>
        <v>0.95</v>
      </c>
      <c r="O555" s="64">
        <v>27.72</v>
      </c>
      <c r="P555" s="65">
        <f t="shared" si="112"/>
        <v>27.72</v>
      </c>
      <c r="Q555" s="25"/>
      <c r="R555"/>
      <c r="S555" s="64">
        <v>21.92</v>
      </c>
      <c r="T555" s="64">
        <v>32.619999999999997</v>
      </c>
      <c r="U555" s="63">
        <f t="shared" si="123"/>
        <v>0.48813868613138661</v>
      </c>
      <c r="V555" s="2" t="str">
        <f t="shared" si="124"/>
        <v>N</v>
      </c>
      <c r="W555" s="63">
        <f t="shared" si="113"/>
        <v>-0.15021459227467807</v>
      </c>
      <c r="X555" s="2" t="str">
        <f t="shared" si="125"/>
        <v>Y</v>
      </c>
      <c r="Y555" s="2" t="str">
        <f t="shared" si="121"/>
        <v>N</v>
      </c>
      <c r="Z555" s="65">
        <f t="shared" si="114"/>
        <v>30.990000000000002</v>
      </c>
      <c r="AB555" s="59"/>
      <c r="AD555" s="59"/>
    </row>
    <row r="556" spans="1:30" s="58" customFormat="1" x14ac:dyDescent="0.25">
      <c r="A556" s="39" t="s">
        <v>593</v>
      </c>
      <c r="B556" s="40">
        <v>6008957</v>
      </c>
      <c r="C556" s="40">
        <v>145637</v>
      </c>
      <c r="D556" s="40">
        <v>0</v>
      </c>
      <c r="E556" s="73">
        <v>5.0206900000000001</v>
      </c>
      <c r="F556" s="73">
        <f t="shared" si="115"/>
        <v>0.71220000000000006</v>
      </c>
      <c r="G556" s="73">
        <v>3.4903599999999999</v>
      </c>
      <c r="H556" s="73">
        <f t="shared" si="116"/>
        <v>3.79</v>
      </c>
      <c r="I556" s="73">
        <f t="shared" si="117"/>
        <v>3.8483999999999998</v>
      </c>
      <c r="J556" s="73">
        <f t="shared" si="118"/>
        <v>2.4481099999999998</v>
      </c>
      <c r="K556" s="73">
        <v>3.4681000000000002</v>
      </c>
      <c r="L556" s="73">
        <f t="shared" si="119"/>
        <v>2.4481099999999998</v>
      </c>
      <c r="M556" s="66">
        <f t="shared" si="120"/>
        <v>2.0508433036097236</v>
      </c>
      <c r="N556" s="74">
        <f t="shared" si="122"/>
        <v>2.0499999999999998</v>
      </c>
      <c r="O556" s="67">
        <v>38.68</v>
      </c>
      <c r="P556" s="68">
        <f t="shared" si="112"/>
        <v>38.68</v>
      </c>
      <c r="Q556" s="25"/>
      <c r="R556"/>
      <c r="S556" s="67">
        <v>38.68</v>
      </c>
      <c r="T556" s="67">
        <v>38.68</v>
      </c>
      <c r="U556" s="66">
        <f t="shared" si="123"/>
        <v>0</v>
      </c>
      <c r="V556" s="73" t="str">
        <f t="shared" si="124"/>
        <v>N</v>
      </c>
      <c r="W556" s="66">
        <f t="shared" si="113"/>
        <v>0</v>
      </c>
      <c r="X556" s="73" t="str">
        <f t="shared" si="125"/>
        <v>N</v>
      </c>
      <c r="Y556" s="73" t="str">
        <f t="shared" si="121"/>
        <v>N</v>
      </c>
      <c r="Z556" s="68">
        <f t="shared" si="114"/>
        <v>36.75</v>
      </c>
      <c r="AB556" s="59"/>
      <c r="AD556" s="59"/>
    </row>
    <row r="557" spans="1:30" s="58" customFormat="1" x14ac:dyDescent="0.25">
      <c r="A557" s="37" t="s">
        <v>594</v>
      </c>
      <c r="B557" s="38">
        <v>6011910</v>
      </c>
      <c r="C557" s="38">
        <v>145878</v>
      </c>
      <c r="D557" s="38">
        <v>0</v>
      </c>
      <c r="E557" s="71">
        <v>3.8556699999999999</v>
      </c>
      <c r="F557" s="71">
        <f t="shared" si="115"/>
        <v>0.71220000000000006</v>
      </c>
      <c r="G557" s="71">
        <v>3.78579</v>
      </c>
      <c r="H557" s="71">
        <f t="shared" si="116"/>
        <v>3.79</v>
      </c>
      <c r="I557" s="71">
        <f t="shared" si="117"/>
        <v>3.8483999999999998</v>
      </c>
      <c r="J557" s="71">
        <f t="shared" si="118"/>
        <v>2.6553200000000001</v>
      </c>
      <c r="K557" s="71">
        <v>3.3558300000000001</v>
      </c>
      <c r="L557" s="71">
        <f t="shared" si="119"/>
        <v>2.6553200000000001</v>
      </c>
      <c r="M557" s="60">
        <f t="shared" si="120"/>
        <v>1.4520547429311721</v>
      </c>
      <c r="N557" s="72">
        <f t="shared" si="122"/>
        <v>1.45</v>
      </c>
      <c r="O557" s="61">
        <v>38.68</v>
      </c>
      <c r="P557" s="62">
        <f t="shared" si="112"/>
        <v>38.68</v>
      </c>
      <c r="Q557" s="25"/>
      <c r="R557"/>
      <c r="S557" s="61">
        <v>38.53</v>
      </c>
      <c r="T557" s="61">
        <v>38.68</v>
      </c>
      <c r="U557" s="60">
        <f t="shared" si="123"/>
        <v>3.893070334804012E-3</v>
      </c>
      <c r="V557" s="71" t="str">
        <f t="shared" si="124"/>
        <v>N</v>
      </c>
      <c r="W557" s="60">
        <f t="shared" si="113"/>
        <v>0</v>
      </c>
      <c r="X557" s="71" t="str">
        <f t="shared" si="125"/>
        <v>N</v>
      </c>
      <c r="Y557" s="71" t="str">
        <f t="shared" si="121"/>
        <v>N</v>
      </c>
      <c r="Z557" s="62">
        <f t="shared" si="114"/>
        <v>36.75</v>
      </c>
      <c r="AB557" s="59"/>
      <c r="AD557" s="59"/>
    </row>
    <row r="558" spans="1:30" s="58" customFormat="1" x14ac:dyDescent="0.25">
      <c r="A558" s="34" t="s">
        <v>595</v>
      </c>
      <c r="B558" s="36">
        <v>6009120</v>
      </c>
      <c r="C558" s="36">
        <v>146122</v>
      </c>
      <c r="D558" s="36">
        <v>23</v>
      </c>
      <c r="E558" s="2">
        <v>3.65185</v>
      </c>
      <c r="F558" s="2">
        <f t="shared" si="115"/>
        <v>0.71220000000000006</v>
      </c>
      <c r="G558" s="2">
        <v>4.2051999999999996</v>
      </c>
      <c r="H558" s="2">
        <f t="shared" si="116"/>
        <v>3.79</v>
      </c>
      <c r="I558" s="2">
        <f t="shared" si="117"/>
        <v>3.8483999999999998</v>
      </c>
      <c r="J558" s="2">
        <f t="shared" si="118"/>
        <v>2.9494899999999999</v>
      </c>
      <c r="K558" s="2">
        <v>3.3023400000000001</v>
      </c>
      <c r="L558" s="2">
        <f t="shared" si="119"/>
        <v>2.9494899999999999</v>
      </c>
      <c r="M558" s="63">
        <f t="shared" si="120"/>
        <v>1.2381293037101331</v>
      </c>
      <c r="N558" s="70">
        <f t="shared" si="122"/>
        <v>1.23</v>
      </c>
      <c r="O558" s="64">
        <v>38.380000000000003</v>
      </c>
      <c r="P558" s="65">
        <f t="shared" si="112"/>
        <v>38.380000000000003</v>
      </c>
      <c r="Q558" s="25"/>
      <c r="R558"/>
      <c r="S558" s="64">
        <v>38.53</v>
      </c>
      <c r="T558" s="64">
        <v>38.68</v>
      </c>
      <c r="U558" s="63">
        <f t="shared" si="123"/>
        <v>3.893070334804012E-3</v>
      </c>
      <c r="V558" s="2" t="str">
        <f t="shared" si="124"/>
        <v>N</v>
      </c>
      <c r="W558" s="63">
        <f t="shared" si="113"/>
        <v>-7.7559462254394298E-3</v>
      </c>
      <c r="X558" s="2" t="str">
        <f t="shared" si="125"/>
        <v>N</v>
      </c>
      <c r="Y558" s="2" t="str">
        <f t="shared" si="121"/>
        <v>N</v>
      </c>
      <c r="Z558" s="65">
        <f t="shared" si="114"/>
        <v>36.75</v>
      </c>
      <c r="AB558" s="59"/>
      <c r="AD558" s="59"/>
    </row>
    <row r="559" spans="1:30" s="58" customFormat="1" x14ac:dyDescent="0.25">
      <c r="A559" s="34" t="s">
        <v>596</v>
      </c>
      <c r="B559" s="36">
        <v>6005466</v>
      </c>
      <c r="C559" s="36">
        <v>145457</v>
      </c>
      <c r="D559" s="36">
        <v>0</v>
      </c>
      <c r="E559" s="2">
        <v>3.6425900000000002</v>
      </c>
      <c r="F559" s="2">
        <f t="shared" si="115"/>
        <v>0.71220000000000006</v>
      </c>
      <c r="G559" s="2">
        <v>4.4270100000000001</v>
      </c>
      <c r="H559" s="2">
        <f t="shared" si="116"/>
        <v>3.79</v>
      </c>
      <c r="I559" s="2">
        <f t="shared" si="117"/>
        <v>3.8483999999999998</v>
      </c>
      <c r="J559" s="2">
        <f t="shared" si="118"/>
        <v>3.10507</v>
      </c>
      <c r="K559" s="2">
        <v>3.3273999999999999</v>
      </c>
      <c r="L559" s="2">
        <f t="shared" si="119"/>
        <v>3.10507</v>
      </c>
      <c r="M559" s="63">
        <f t="shared" si="120"/>
        <v>1.1731104290724526</v>
      </c>
      <c r="N559" s="70">
        <f t="shared" si="122"/>
        <v>1.17</v>
      </c>
      <c r="O559" s="64">
        <v>37.49</v>
      </c>
      <c r="P559" s="65">
        <f t="shared" si="112"/>
        <v>37.49</v>
      </c>
      <c r="Q559" s="25"/>
      <c r="R559"/>
      <c r="S559" s="64">
        <v>24.23</v>
      </c>
      <c r="T559" s="64">
        <v>32.619999999999997</v>
      </c>
      <c r="U559" s="63">
        <f t="shared" si="123"/>
        <v>0.34626496079240598</v>
      </c>
      <c r="V559" s="2" t="str">
        <f t="shared" si="124"/>
        <v>N</v>
      </c>
      <c r="W559" s="63">
        <f t="shared" si="113"/>
        <v>0.14929491109748635</v>
      </c>
      <c r="X559" s="2" t="str">
        <f t="shared" si="125"/>
        <v>N</v>
      </c>
      <c r="Y559" s="2" t="str">
        <f t="shared" si="121"/>
        <v>N</v>
      </c>
      <c r="Z559" s="65">
        <f t="shared" si="114"/>
        <v>30.990000000000002</v>
      </c>
      <c r="AB559" s="59"/>
      <c r="AD559" s="59"/>
    </row>
    <row r="560" spans="1:30" s="58" customFormat="1" x14ac:dyDescent="0.25">
      <c r="A560" s="34" t="s">
        <v>597</v>
      </c>
      <c r="B560" s="36">
        <v>6010441</v>
      </c>
      <c r="C560" s="36">
        <v>145847</v>
      </c>
      <c r="D560" s="36">
        <v>0</v>
      </c>
      <c r="E560" s="2">
        <v>3.06271</v>
      </c>
      <c r="F560" s="2">
        <f t="shared" si="115"/>
        <v>0.71220000000000006</v>
      </c>
      <c r="G560" s="2">
        <v>3.14595</v>
      </c>
      <c r="H560" s="2">
        <f t="shared" si="116"/>
        <v>3.79</v>
      </c>
      <c r="I560" s="2">
        <f t="shared" si="117"/>
        <v>3.8483999999999998</v>
      </c>
      <c r="J560" s="2">
        <f t="shared" si="118"/>
        <v>2.20655</v>
      </c>
      <c r="K560" s="2">
        <v>2.60825</v>
      </c>
      <c r="L560" s="2">
        <f t="shared" si="119"/>
        <v>2.20655</v>
      </c>
      <c r="M560" s="63">
        <f t="shared" si="120"/>
        <v>1.388008429448687</v>
      </c>
      <c r="N560" s="70">
        <f t="shared" si="122"/>
        <v>1.38</v>
      </c>
      <c r="O560" s="64">
        <v>38.68</v>
      </c>
      <c r="P560" s="65">
        <f t="shared" si="112"/>
        <v>38.68</v>
      </c>
      <c r="Q560" s="25"/>
      <c r="R560"/>
      <c r="S560" s="64">
        <v>38.68</v>
      </c>
      <c r="T560" s="64">
        <v>38.68</v>
      </c>
      <c r="U560" s="63">
        <f t="shared" si="123"/>
        <v>0</v>
      </c>
      <c r="V560" s="2" t="str">
        <f t="shared" si="124"/>
        <v>N</v>
      </c>
      <c r="W560" s="63">
        <f t="shared" si="113"/>
        <v>0</v>
      </c>
      <c r="X560" s="2" t="str">
        <f t="shared" si="125"/>
        <v>N</v>
      </c>
      <c r="Y560" s="2" t="str">
        <f t="shared" si="121"/>
        <v>N</v>
      </c>
      <c r="Z560" s="65">
        <f t="shared" si="114"/>
        <v>36.75</v>
      </c>
      <c r="AB560" s="59"/>
      <c r="AD560" s="59"/>
    </row>
    <row r="561" spans="1:30" s="58" customFormat="1" x14ac:dyDescent="0.25">
      <c r="A561" s="39" t="s">
        <v>598</v>
      </c>
      <c r="B561" s="40">
        <v>6008494</v>
      </c>
      <c r="C561" s="40">
        <v>146144</v>
      </c>
      <c r="D561" s="40">
        <v>0</v>
      </c>
      <c r="E561" s="73">
        <v>3.2517999999999998</v>
      </c>
      <c r="F561" s="73">
        <f t="shared" si="115"/>
        <v>0.71220000000000006</v>
      </c>
      <c r="G561" s="73">
        <v>3.5829599999999999</v>
      </c>
      <c r="H561" s="73">
        <f t="shared" si="116"/>
        <v>3.79</v>
      </c>
      <c r="I561" s="73">
        <f t="shared" si="117"/>
        <v>3.8483999999999998</v>
      </c>
      <c r="J561" s="73">
        <f t="shared" si="118"/>
        <v>2.5130599999999998</v>
      </c>
      <c r="K561" s="73">
        <v>3.3761299999999999</v>
      </c>
      <c r="L561" s="73">
        <f t="shared" si="119"/>
        <v>2.5130599999999998</v>
      </c>
      <c r="M561" s="66">
        <f t="shared" si="120"/>
        <v>1.2939603511257192</v>
      </c>
      <c r="N561" s="74">
        <f t="shared" si="122"/>
        <v>1.29</v>
      </c>
      <c r="O561" s="67">
        <v>38.68</v>
      </c>
      <c r="P561" s="68">
        <f t="shared" si="112"/>
        <v>38.68</v>
      </c>
      <c r="Q561" s="25"/>
      <c r="R561"/>
      <c r="S561" s="67">
        <v>33.159999999999997</v>
      </c>
      <c r="T561" s="67">
        <v>38.68</v>
      </c>
      <c r="U561" s="66">
        <f t="shared" si="123"/>
        <v>0.16646562123039818</v>
      </c>
      <c r="V561" s="73" t="str">
        <f t="shared" si="124"/>
        <v>N</v>
      </c>
      <c r="W561" s="66">
        <f t="shared" si="113"/>
        <v>0</v>
      </c>
      <c r="X561" s="73" t="str">
        <f t="shared" si="125"/>
        <v>N</v>
      </c>
      <c r="Y561" s="73" t="str">
        <f t="shared" si="121"/>
        <v>N</v>
      </c>
      <c r="Z561" s="68">
        <f t="shared" si="114"/>
        <v>36.75</v>
      </c>
      <c r="AB561" s="59"/>
      <c r="AD561" s="59"/>
    </row>
    <row r="562" spans="1:30" s="58" customFormat="1" x14ac:dyDescent="0.25">
      <c r="A562" s="37" t="s">
        <v>599</v>
      </c>
      <c r="B562" s="38">
        <v>6009211</v>
      </c>
      <c r="C562" s="38">
        <v>145370</v>
      </c>
      <c r="D562" s="38">
        <v>0</v>
      </c>
      <c r="E562" s="71">
        <v>2.9626899999999998</v>
      </c>
      <c r="F562" s="71">
        <f t="shared" si="115"/>
        <v>0.71220000000000006</v>
      </c>
      <c r="G562" s="71">
        <v>3.6252499999999999</v>
      </c>
      <c r="H562" s="71">
        <f t="shared" si="116"/>
        <v>3.79</v>
      </c>
      <c r="I562" s="71">
        <f t="shared" si="117"/>
        <v>3.8483999999999998</v>
      </c>
      <c r="J562" s="71">
        <f t="shared" si="118"/>
        <v>2.5427200000000001</v>
      </c>
      <c r="K562" s="71">
        <v>3.2803900000000001</v>
      </c>
      <c r="L562" s="71">
        <f t="shared" si="119"/>
        <v>2.5427200000000001</v>
      </c>
      <c r="M562" s="60">
        <f t="shared" si="120"/>
        <v>1.1651656493833373</v>
      </c>
      <c r="N562" s="72">
        <f t="shared" si="122"/>
        <v>1.1599999999999999</v>
      </c>
      <c r="O562" s="61">
        <v>37.340000000000003</v>
      </c>
      <c r="P562" s="62">
        <f t="shared" si="112"/>
        <v>37.340000000000003</v>
      </c>
      <c r="Q562" s="25"/>
      <c r="R562"/>
      <c r="S562" s="61">
        <v>29.03</v>
      </c>
      <c r="T562" s="61">
        <v>37.340000000000003</v>
      </c>
      <c r="U562" s="60">
        <f t="shared" si="123"/>
        <v>0.28625559765759567</v>
      </c>
      <c r="V562" s="71" t="str">
        <f t="shared" si="124"/>
        <v>N</v>
      </c>
      <c r="W562" s="60">
        <f t="shared" si="113"/>
        <v>0</v>
      </c>
      <c r="X562" s="71" t="str">
        <f t="shared" si="125"/>
        <v>N</v>
      </c>
      <c r="Y562" s="71" t="str">
        <f t="shared" si="121"/>
        <v>N</v>
      </c>
      <c r="Z562" s="62">
        <f t="shared" si="114"/>
        <v>35.479999999999997</v>
      </c>
      <c r="AB562" s="59"/>
      <c r="AD562" s="59"/>
    </row>
    <row r="563" spans="1:30" s="58" customFormat="1" x14ac:dyDescent="0.25">
      <c r="A563" s="34" t="s">
        <v>600</v>
      </c>
      <c r="B563" s="36">
        <v>6009294</v>
      </c>
      <c r="C563" s="36">
        <v>145783</v>
      </c>
      <c r="D563" s="36">
        <v>0</v>
      </c>
      <c r="E563" s="2">
        <v>3.0026000000000002</v>
      </c>
      <c r="F563" s="2">
        <f t="shared" si="115"/>
        <v>0.71220000000000006</v>
      </c>
      <c r="G563" s="2">
        <v>4.14846</v>
      </c>
      <c r="H563" s="2">
        <f t="shared" si="116"/>
        <v>3.79</v>
      </c>
      <c r="I563" s="2">
        <f t="shared" si="117"/>
        <v>3.8483999999999998</v>
      </c>
      <c r="J563" s="2">
        <f t="shared" si="118"/>
        <v>2.9097</v>
      </c>
      <c r="K563" s="2">
        <v>3.10873</v>
      </c>
      <c r="L563" s="2">
        <f t="shared" si="119"/>
        <v>2.9097</v>
      </c>
      <c r="M563" s="63">
        <f t="shared" si="120"/>
        <v>1.0319276901398771</v>
      </c>
      <c r="N563" s="70">
        <f t="shared" si="122"/>
        <v>1.03</v>
      </c>
      <c r="O563" s="64">
        <v>32.619999999999997</v>
      </c>
      <c r="P563" s="65">
        <f t="shared" si="112"/>
        <v>32.619999999999997</v>
      </c>
      <c r="Q563" s="25"/>
      <c r="R563"/>
      <c r="S563" s="64">
        <v>30.33</v>
      </c>
      <c r="T563" s="64">
        <v>36.74</v>
      </c>
      <c r="U563" s="63">
        <f t="shared" si="123"/>
        <v>0.21134190570392364</v>
      </c>
      <c r="V563" s="2" t="str">
        <f t="shared" si="124"/>
        <v>N</v>
      </c>
      <c r="W563" s="63">
        <f t="shared" si="113"/>
        <v>-0.11213935764833981</v>
      </c>
      <c r="X563" s="2" t="str">
        <f t="shared" si="125"/>
        <v>Y</v>
      </c>
      <c r="Y563" s="2" t="str">
        <f t="shared" si="121"/>
        <v>N</v>
      </c>
      <c r="Z563" s="65">
        <f t="shared" si="114"/>
        <v>34.909999999999997</v>
      </c>
      <c r="AB563" s="59"/>
      <c r="AD563" s="59"/>
    </row>
    <row r="564" spans="1:30" s="58" customFormat="1" x14ac:dyDescent="0.25">
      <c r="A564" s="34" t="s">
        <v>601</v>
      </c>
      <c r="B564" s="36">
        <v>6009302</v>
      </c>
      <c r="C564" s="36">
        <v>145800</v>
      </c>
      <c r="D564" s="36">
        <v>0</v>
      </c>
      <c r="E564" s="2">
        <v>3.3042199999999999</v>
      </c>
      <c r="F564" s="2">
        <f t="shared" si="115"/>
        <v>0.71220000000000006</v>
      </c>
      <c r="G564" s="2">
        <v>3.67327</v>
      </c>
      <c r="H564" s="2">
        <f t="shared" si="116"/>
        <v>3.79</v>
      </c>
      <c r="I564" s="2">
        <f t="shared" si="117"/>
        <v>3.8483999999999998</v>
      </c>
      <c r="J564" s="2">
        <f t="shared" si="118"/>
        <v>2.5764</v>
      </c>
      <c r="K564" s="2">
        <v>3.1152500000000001</v>
      </c>
      <c r="L564" s="2">
        <f t="shared" si="119"/>
        <v>2.5764</v>
      </c>
      <c r="M564" s="63">
        <f t="shared" si="120"/>
        <v>1.2824949541996584</v>
      </c>
      <c r="N564" s="70">
        <f t="shared" si="122"/>
        <v>1.28</v>
      </c>
      <c r="O564" s="64">
        <v>38.68</v>
      </c>
      <c r="P564" s="65">
        <f t="shared" si="112"/>
        <v>38.68</v>
      </c>
      <c r="Q564" s="25"/>
      <c r="R564"/>
      <c r="S564" s="64">
        <v>37.49</v>
      </c>
      <c r="T564" s="64">
        <v>38.68</v>
      </c>
      <c r="U564" s="63">
        <f t="shared" si="123"/>
        <v>3.1741797812750001E-2</v>
      </c>
      <c r="V564" s="2" t="str">
        <f t="shared" si="124"/>
        <v>N</v>
      </c>
      <c r="W564" s="63">
        <f t="shared" si="113"/>
        <v>0</v>
      </c>
      <c r="X564" s="2" t="str">
        <f t="shared" si="125"/>
        <v>N</v>
      </c>
      <c r="Y564" s="2" t="str">
        <f t="shared" si="121"/>
        <v>N</v>
      </c>
      <c r="Z564" s="65">
        <f t="shared" si="114"/>
        <v>36.75</v>
      </c>
      <c r="AB564" s="59"/>
      <c r="AD564" s="59"/>
    </row>
    <row r="565" spans="1:30" s="58" customFormat="1" x14ac:dyDescent="0.25">
      <c r="A565" s="34" t="s">
        <v>602</v>
      </c>
      <c r="B565" s="36">
        <v>6009328</v>
      </c>
      <c r="C565" s="36">
        <v>146016</v>
      </c>
      <c r="D565" s="36">
        <v>0</v>
      </c>
      <c r="E565" s="2">
        <v>3.1689500000000002</v>
      </c>
      <c r="F565" s="2">
        <f t="shared" si="115"/>
        <v>0.71220000000000006</v>
      </c>
      <c r="G565" s="2">
        <v>3.98169</v>
      </c>
      <c r="H565" s="2">
        <f t="shared" si="116"/>
        <v>3.79</v>
      </c>
      <c r="I565" s="2">
        <f t="shared" si="117"/>
        <v>3.8483999999999998</v>
      </c>
      <c r="J565" s="2">
        <f t="shared" si="118"/>
        <v>2.7927300000000002</v>
      </c>
      <c r="K565" s="2">
        <v>2.88984</v>
      </c>
      <c r="L565" s="2">
        <f t="shared" si="119"/>
        <v>2.7927300000000002</v>
      </c>
      <c r="M565" s="63">
        <f t="shared" si="120"/>
        <v>1.1347140611516331</v>
      </c>
      <c r="N565" s="70">
        <f t="shared" si="122"/>
        <v>1.1299999999999999</v>
      </c>
      <c r="O565" s="64">
        <v>36.89</v>
      </c>
      <c r="P565" s="65">
        <f t="shared" si="112"/>
        <v>36.89</v>
      </c>
      <c r="Q565" s="25"/>
      <c r="R565"/>
      <c r="S565" s="64">
        <v>33.71</v>
      </c>
      <c r="T565" s="64">
        <v>36.74</v>
      </c>
      <c r="U565" s="63">
        <f t="shared" si="123"/>
        <v>8.9884307327202637E-2</v>
      </c>
      <c r="V565" s="2" t="str">
        <f t="shared" si="124"/>
        <v>N</v>
      </c>
      <c r="W565" s="63">
        <f t="shared" si="113"/>
        <v>4.0827436037016484E-3</v>
      </c>
      <c r="X565" s="2" t="str">
        <f t="shared" si="125"/>
        <v>N</v>
      </c>
      <c r="Y565" s="2" t="str">
        <f t="shared" si="121"/>
        <v>N</v>
      </c>
      <c r="Z565" s="65">
        <f t="shared" si="114"/>
        <v>34.909999999999997</v>
      </c>
      <c r="AB565" s="59"/>
      <c r="AD565" s="59"/>
    </row>
    <row r="566" spans="1:30" s="58" customFormat="1" x14ac:dyDescent="0.25">
      <c r="A566" s="39" t="s">
        <v>603</v>
      </c>
      <c r="B566" s="40">
        <v>6009831</v>
      </c>
      <c r="C566" s="40">
        <v>145981</v>
      </c>
      <c r="D566" s="40">
        <v>0</v>
      </c>
      <c r="E566" s="73">
        <v>3.41981</v>
      </c>
      <c r="F566" s="73">
        <f t="shared" si="115"/>
        <v>0.71220000000000006</v>
      </c>
      <c r="G566" s="73">
        <v>3.50244</v>
      </c>
      <c r="H566" s="73">
        <f t="shared" si="116"/>
        <v>3.79</v>
      </c>
      <c r="I566" s="73">
        <f t="shared" si="117"/>
        <v>3.8483999999999998</v>
      </c>
      <c r="J566" s="73">
        <f t="shared" si="118"/>
        <v>2.4565800000000002</v>
      </c>
      <c r="K566" s="73">
        <v>2.7271899999999998</v>
      </c>
      <c r="L566" s="73">
        <f t="shared" si="119"/>
        <v>2.4565800000000002</v>
      </c>
      <c r="M566" s="66">
        <f t="shared" si="120"/>
        <v>1.3921020280226981</v>
      </c>
      <c r="N566" s="74">
        <f t="shared" si="122"/>
        <v>1.39</v>
      </c>
      <c r="O566" s="67">
        <v>38.68</v>
      </c>
      <c r="P566" s="68">
        <f t="shared" si="112"/>
        <v>38.68</v>
      </c>
      <c r="Q566" s="25"/>
      <c r="R566"/>
      <c r="S566" s="67">
        <v>38.68</v>
      </c>
      <c r="T566" s="67">
        <v>38.68</v>
      </c>
      <c r="U566" s="66">
        <f t="shared" si="123"/>
        <v>0</v>
      </c>
      <c r="V566" s="73" t="str">
        <f t="shared" si="124"/>
        <v>N</v>
      </c>
      <c r="W566" s="66">
        <f t="shared" si="113"/>
        <v>0</v>
      </c>
      <c r="X566" s="73" t="str">
        <f t="shared" si="125"/>
        <v>N</v>
      </c>
      <c r="Y566" s="73" t="str">
        <f t="shared" si="121"/>
        <v>N</v>
      </c>
      <c r="Z566" s="68">
        <f t="shared" si="114"/>
        <v>36.75</v>
      </c>
      <c r="AB566" s="59"/>
      <c r="AD566" s="59"/>
    </row>
    <row r="567" spans="1:30" s="58" customFormat="1" x14ac:dyDescent="0.25">
      <c r="A567" s="37" t="s">
        <v>604</v>
      </c>
      <c r="B567" s="38">
        <v>6014831</v>
      </c>
      <c r="C567" s="38">
        <v>145983</v>
      </c>
      <c r="D567" s="38">
        <v>0</v>
      </c>
      <c r="E567" s="71">
        <v>2.9454500000000001</v>
      </c>
      <c r="F567" s="71">
        <f t="shared" si="115"/>
        <v>0.71220000000000006</v>
      </c>
      <c r="G567" s="71">
        <v>5.1873899999999997</v>
      </c>
      <c r="H567" s="71">
        <f t="shared" si="116"/>
        <v>3.79</v>
      </c>
      <c r="I567" s="71">
        <f t="shared" si="117"/>
        <v>3.8483999999999998</v>
      </c>
      <c r="J567" s="71">
        <f t="shared" si="118"/>
        <v>3.6383999999999999</v>
      </c>
      <c r="K567" s="71">
        <v>3.1691600000000002</v>
      </c>
      <c r="L567" s="71">
        <f t="shared" si="119"/>
        <v>3.4506999999999999</v>
      </c>
      <c r="M567" s="60">
        <f t="shared" si="120"/>
        <v>0.85358043295563224</v>
      </c>
      <c r="N567" s="72">
        <f t="shared" si="122"/>
        <v>0.85</v>
      </c>
      <c r="O567" s="61">
        <v>20.37</v>
      </c>
      <c r="P567" s="62">
        <f t="shared" si="112"/>
        <v>20.37</v>
      </c>
      <c r="Q567" s="25"/>
      <c r="R567"/>
      <c r="S567" s="61">
        <v>21.92</v>
      </c>
      <c r="T567" s="61">
        <v>21.92</v>
      </c>
      <c r="U567" s="60">
        <f t="shared" si="123"/>
        <v>0</v>
      </c>
      <c r="V567" s="71" t="str">
        <f t="shared" si="124"/>
        <v>N</v>
      </c>
      <c r="W567" s="60">
        <f t="shared" si="113"/>
        <v>-7.071167883211682E-2</v>
      </c>
      <c r="X567" s="71" t="str">
        <f t="shared" si="125"/>
        <v>Y</v>
      </c>
      <c r="Y567" s="71" t="str">
        <f t="shared" si="121"/>
        <v>N</v>
      </c>
      <c r="Z567" s="62">
        <f t="shared" si="114"/>
        <v>20.830000000000002</v>
      </c>
      <c r="AB567" s="59"/>
      <c r="AD567" s="59"/>
    </row>
    <row r="568" spans="1:30" s="58" customFormat="1" x14ac:dyDescent="0.25">
      <c r="A568" s="34" t="s">
        <v>605</v>
      </c>
      <c r="B568" s="36">
        <v>6014906</v>
      </c>
      <c r="C568" s="36">
        <v>145946</v>
      </c>
      <c r="D568" s="36">
        <v>0</v>
      </c>
      <c r="E568" s="2">
        <v>3.2912300000000001</v>
      </c>
      <c r="F568" s="2">
        <f t="shared" si="115"/>
        <v>0.71220000000000006</v>
      </c>
      <c r="G568" s="2">
        <v>4.5941299999999998</v>
      </c>
      <c r="H568" s="2">
        <f t="shared" si="116"/>
        <v>3.79</v>
      </c>
      <c r="I568" s="2">
        <f t="shared" si="117"/>
        <v>3.8483999999999998</v>
      </c>
      <c r="J568" s="2">
        <f t="shared" si="118"/>
        <v>3.2222900000000001</v>
      </c>
      <c r="K568" s="2">
        <v>3.3192599999999999</v>
      </c>
      <c r="L568" s="2">
        <f t="shared" si="119"/>
        <v>3.2222900000000001</v>
      </c>
      <c r="M568" s="63">
        <f t="shared" si="120"/>
        <v>1.021394722386874</v>
      </c>
      <c r="N568" s="70">
        <f t="shared" si="122"/>
        <v>1.02</v>
      </c>
      <c r="O568" s="64">
        <v>32.07</v>
      </c>
      <c r="P568" s="65">
        <f t="shared" si="112"/>
        <v>32.07</v>
      </c>
      <c r="Q568" s="25"/>
      <c r="R568"/>
      <c r="S568" s="64">
        <v>28.38</v>
      </c>
      <c r="T568" s="64">
        <v>29.03</v>
      </c>
      <c r="U568" s="63">
        <f t="shared" si="123"/>
        <v>2.2903453136011352E-2</v>
      </c>
      <c r="V568" s="2" t="str">
        <f t="shared" si="124"/>
        <v>N</v>
      </c>
      <c r="W568" s="63">
        <f t="shared" si="113"/>
        <v>0.1047192559421288</v>
      </c>
      <c r="X568" s="2" t="str">
        <f t="shared" si="125"/>
        <v>N</v>
      </c>
      <c r="Y568" s="2" t="str">
        <f t="shared" si="121"/>
        <v>N</v>
      </c>
      <c r="Z568" s="65">
        <f t="shared" si="114"/>
        <v>27.580000000000002</v>
      </c>
      <c r="AB568" s="59"/>
      <c r="AD568" s="59"/>
    </row>
    <row r="569" spans="1:30" s="58" customFormat="1" x14ac:dyDescent="0.25">
      <c r="A569" s="34" t="s">
        <v>606</v>
      </c>
      <c r="B569" s="36">
        <v>6014641</v>
      </c>
      <c r="C569" s="36">
        <v>145995</v>
      </c>
      <c r="D569" s="36">
        <v>0</v>
      </c>
      <c r="E569" s="2">
        <v>2.3631899999999999</v>
      </c>
      <c r="F569" s="2">
        <f t="shared" si="115"/>
        <v>0.71220000000000006</v>
      </c>
      <c r="G569" s="2">
        <v>4.8270900000000001</v>
      </c>
      <c r="H569" s="2">
        <f t="shared" si="116"/>
        <v>3.79</v>
      </c>
      <c r="I569" s="2">
        <f t="shared" si="117"/>
        <v>3.8483999999999998</v>
      </c>
      <c r="J569" s="2">
        <f t="shared" si="118"/>
        <v>3.3856799999999998</v>
      </c>
      <c r="K569" s="2">
        <v>2.91465</v>
      </c>
      <c r="L569" s="2">
        <f t="shared" si="119"/>
        <v>3.1972700000000001</v>
      </c>
      <c r="M569" s="63">
        <f t="shared" si="120"/>
        <v>0.73912744309989453</v>
      </c>
      <c r="N569" s="70">
        <f t="shared" si="122"/>
        <v>0.73</v>
      </c>
      <c r="O569" s="64">
        <v>11.26</v>
      </c>
      <c r="P569" s="65">
        <f t="shared" si="112"/>
        <v>11.26</v>
      </c>
      <c r="Q569" s="25"/>
      <c r="R569"/>
      <c r="S569" s="64">
        <v>9.75</v>
      </c>
      <c r="T569" s="64">
        <v>13.51</v>
      </c>
      <c r="U569" s="63">
        <f t="shared" si="123"/>
        <v>0.38564102564102559</v>
      </c>
      <c r="V569" s="2" t="str">
        <f t="shared" si="124"/>
        <v>N</v>
      </c>
      <c r="W569" s="63">
        <f t="shared" si="113"/>
        <v>-0.16654330125832717</v>
      </c>
      <c r="X569" s="2" t="str">
        <f t="shared" si="125"/>
        <v>Y</v>
      </c>
      <c r="Y569" s="2" t="str">
        <f t="shared" si="121"/>
        <v>N</v>
      </c>
      <c r="Z569" s="65">
        <f t="shared" si="114"/>
        <v>12.84</v>
      </c>
      <c r="AB569" s="59"/>
      <c r="AD569" s="59"/>
    </row>
    <row r="570" spans="1:30" s="58" customFormat="1" x14ac:dyDescent="0.25">
      <c r="A570" s="34" t="s">
        <v>607</v>
      </c>
      <c r="B570" s="36">
        <v>6009401</v>
      </c>
      <c r="C570" s="36">
        <v>146034</v>
      </c>
      <c r="D570" s="36">
        <v>0</v>
      </c>
      <c r="E570" s="2">
        <v>3.2065600000000001</v>
      </c>
      <c r="F570" s="2">
        <f t="shared" si="115"/>
        <v>0.71220000000000006</v>
      </c>
      <c r="G570" s="2">
        <v>4.8886000000000003</v>
      </c>
      <c r="H570" s="2">
        <f t="shared" si="116"/>
        <v>3.79</v>
      </c>
      <c r="I570" s="2">
        <f t="shared" si="117"/>
        <v>3.8483999999999998</v>
      </c>
      <c r="J570" s="2">
        <f t="shared" si="118"/>
        <v>3.42883</v>
      </c>
      <c r="K570" s="2">
        <v>3.30837</v>
      </c>
      <c r="L570" s="2">
        <f t="shared" si="119"/>
        <v>3.3806500000000002</v>
      </c>
      <c r="M570" s="63">
        <f t="shared" si="120"/>
        <v>0.94850398591986751</v>
      </c>
      <c r="N570" s="70">
        <f t="shared" si="122"/>
        <v>0.94</v>
      </c>
      <c r="O570" s="64">
        <v>27.07</v>
      </c>
      <c r="P570" s="65">
        <f t="shared" si="112"/>
        <v>27.07</v>
      </c>
      <c r="Q570" s="25"/>
      <c r="R570"/>
      <c r="S570" s="64">
        <v>20.37</v>
      </c>
      <c r="T570" s="64">
        <v>26.42</v>
      </c>
      <c r="U570" s="63">
        <f t="shared" si="123"/>
        <v>0.2970054000981836</v>
      </c>
      <c r="V570" s="2" t="str">
        <f t="shared" si="124"/>
        <v>N</v>
      </c>
      <c r="W570" s="63">
        <f t="shared" si="113"/>
        <v>2.4602573807721368E-2</v>
      </c>
      <c r="X570" s="2" t="str">
        <f t="shared" si="125"/>
        <v>N</v>
      </c>
      <c r="Y570" s="2" t="str">
        <f t="shared" si="121"/>
        <v>N</v>
      </c>
      <c r="Z570" s="65">
        <f t="shared" si="114"/>
        <v>25.1</v>
      </c>
      <c r="AB570" s="59"/>
      <c r="AD570" s="59"/>
    </row>
    <row r="571" spans="1:30" s="58" customFormat="1" x14ac:dyDescent="0.25">
      <c r="A571" s="39" t="s">
        <v>608</v>
      </c>
      <c r="B571" s="40">
        <v>6007967</v>
      </c>
      <c r="C571" s="40">
        <v>145803</v>
      </c>
      <c r="D571" s="40">
        <v>0</v>
      </c>
      <c r="E571" s="73">
        <v>3.4765299999999999</v>
      </c>
      <c r="F571" s="73">
        <f t="shared" si="115"/>
        <v>0.71220000000000006</v>
      </c>
      <c r="G571" s="73">
        <v>4.5491700000000002</v>
      </c>
      <c r="H571" s="73">
        <f t="shared" si="116"/>
        <v>3.79</v>
      </c>
      <c r="I571" s="73">
        <f t="shared" si="117"/>
        <v>3.8483999999999998</v>
      </c>
      <c r="J571" s="73">
        <f t="shared" si="118"/>
        <v>3.19075</v>
      </c>
      <c r="K571" s="73">
        <v>3.0739000000000001</v>
      </c>
      <c r="L571" s="73">
        <f t="shared" si="119"/>
        <v>3.1440100000000002</v>
      </c>
      <c r="M571" s="66">
        <f t="shared" si="120"/>
        <v>1.1057630223822443</v>
      </c>
      <c r="N571" s="74">
        <f t="shared" si="122"/>
        <v>1.1000000000000001</v>
      </c>
      <c r="O571" s="67">
        <v>36.44</v>
      </c>
      <c r="P571" s="68">
        <f t="shared" si="112"/>
        <v>36.44</v>
      </c>
      <c r="Q571" s="25"/>
      <c r="R571"/>
      <c r="S571" s="67">
        <v>36.74</v>
      </c>
      <c r="T571" s="67">
        <v>38.380000000000003</v>
      </c>
      <c r="U571" s="66">
        <f t="shared" si="123"/>
        <v>4.4637996733805127E-2</v>
      </c>
      <c r="V571" s="73" t="str">
        <f t="shared" si="124"/>
        <v>N</v>
      </c>
      <c r="W571" s="66">
        <f t="shared" si="113"/>
        <v>-5.0547159979155931E-2</v>
      </c>
      <c r="X571" s="73" t="str">
        <f t="shared" si="125"/>
        <v>Y</v>
      </c>
      <c r="Y571" s="73" t="str">
        <f t="shared" si="121"/>
        <v>N</v>
      </c>
      <c r="Z571" s="68">
        <f t="shared" si="114"/>
        <v>36.47</v>
      </c>
      <c r="AB571" s="59"/>
      <c r="AD571" s="59"/>
    </row>
    <row r="572" spans="1:30" s="58" customFormat="1" x14ac:dyDescent="0.25">
      <c r="A572" s="37" t="s">
        <v>609</v>
      </c>
      <c r="B572" s="38">
        <v>6001689</v>
      </c>
      <c r="C572" s="38">
        <v>145337</v>
      </c>
      <c r="D572" s="38">
        <v>0</v>
      </c>
      <c r="E572" s="71">
        <v>2.3685100000000001</v>
      </c>
      <c r="F572" s="71">
        <f t="shared" si="115"/>
        <v>0.71220000000000006</v>
      </c>
      <c r="G572" s="71">
        <v>4.9888199999999996</v>
      </c>
      <c r="H572" s="71">
        <f t="shared" si="116"/>
        <v>3.79</v>
      </c>
      <c r="I572" s="71">
        <f t="shared" si="117"/>
        <v>3.8483999999999998</v>
      </c>
      <c r="J572" s="71">
        <f t="shared" si="118"/>
        <v>3.49912</v>
      </c>
      <c r="K572" s="71">
        <v>3.0053899999999998</v>
      </c>
      <c r="L572" s="71">
        <f t="shared" si="119"/>
        <v>3.3016299999999998</v>
      </c>
      <c r="M572" s="60">
        <f t="shared" si="120"/>
        <v>0.71737596278201987</v>
      </c>
      <c r="N572" s="72">
        <f t="shared" si="122"/>
        <v>0.71</v>
      </c>
      <c r="O572" s="61">
        <v>9.75</v>
      </c>
      <c r="P572" s="62">
        <f t="shared" si="112"/>
        <v>9.75</v>
      </c>
      <c r="Q572" s="25"/>
      <c r="R572"/>
      <c r="S572" s="61">
        <v>15.02</v>
      </c>
      <c r="T572" s="61">
        <v>14.27</v>
      </c>
      <c r="U572" s="60">
        <f t="shared" si="123"/>
        <v>-4.9933422103861522E-2</v>
      </c>
      <c r="V572" s="71" t="str">
        <f t="shared" si="124"/>
        <v>N</v>
      </c>
      <c r="W572" s="60">
        <f t="shared" si="113"/>
        <v>-0.31674842326559211</v>
      </c>
      <c r="X572" s="71" t="str">
        <f t="shared" si="125"/>
        <v>Y</v>
      </c>
      <c r="Y572" s="71" t="str">
        <f t="shared" si="121"/>
        <v>N</v>
      </c>
      <c r="Z572" s="62">
        <f t="shared" si="114"/>
        <v>13.56</v>
      </c>
      <c r="AB572" s="59"/>
      <c r="AD572" s="59"/>
    </row>
    <row r="573" spans="1:30" s="58" customFormat="1" x14ac:dyDescent="0.25">
      <c r="A573" s="34" t="s">
        <v>610</v>
      </c>
      <c r="B573" s="36">
        <v>6014195</v>
      </c>
      <c r="C573" s="36">
        <v>145819</v>
      </c>
      <c r="D573" s="36">
        <v>0</v>
      </c>
      <c r="E573" s="2">
        <v>3.2960500000000001</v>
      </c>
      <c r="F573" s="2">
        <f t="shared" si="115"/>
        <v>0.71220000000000006</v>
      </c>
      <c r="G573" s="2">
        <v>4.8596300000000001</v>
      </c>
      <c r="H573" s="2">
        <f t="shared" si="116"/>
        <v>3.79</v>
      </c>
      <c r="I573" s="2">
        <f t="shared" si="117"/>
        <v>3.8483999999999998</v>
      </c>
      <c r="J573" s="2">
        <f t="shared" si="118"/>
        <v>3.4085100000000002</v>
      </c>
      <c r="K573" s="2">
        <v>3.3857300000000001</v>
      </c>
      <c r="L573" s="2">
        <f t="shared" si="119"/>
        <v>3.3994</v>
      </c>
      <c r="M573" s="63">
        <f t="shared" si="120"/>
        <v>0.96959757604283114</v>
      </c>
      <c r="N573" s="70">
        <f t="shared" si="122"/>
        <v>0.96</v>
      </c>
      <c r="O573" s="64">
        <v>28.38</v>
      </c>
      <c r="P573" s="65">
        <f t="shared" si="112"/>
        <v>28.38</v>
      </c>
      <c r="Q573" s="25"/>
      <c r="R573"/>
      <c r="S573" s="64">
        <v>30.33</v>
      </c>
      <c r="T573" s="64">
        <v>36.89</v>
      </c>
      <c r="U573" s="63">
        <f t="shared" si="123"/>
        <v>0.2162875041213321</v>
      </c>
      <c r="V573" s="2" t="str">
        <f t="shared" si="124"/>
        <v>N</v>
      </c>
      <c r="W573" s="63">
        <f t="shared" si="113"/>
        <v>-0.23068582271618329</v>
      </c>
      <c r="X573" s="2" t="str">
        <f t="shared" si="125"/>
        <v>Y</v>
      </c>
      <c r="Y573" s="2" t="str">
        <f t="shared" si="121"/>
        <v>N</v>
      </c>
      <c r="Z573" s="65">
        <f t="shared" si="114"/>
        <v>35.049999999999997</v>
      </c>
      <c r="AB573" s="59"/>
      <c r="AD573" s="59"/>
    </row>
    <row r="574" spans="1:30" s="58" customFormat="1" x14ac:dyDescent="0.25">
      <c r="A574" s="34" t="s">
        <v>611</v>
      </c>
      <c r="B574" s="36">
        <v>6004832</v>
      </c>
      <c r="C574" s="36">
        <v>145661</v>
      </c>
      <c r="D574" s="36">
        <v>0</v>
      </c>
      <c r="E574" s="2">
        <v>2.2233200000000002</v>
      </c>
      <c r="F574" s="2">
        <f t="shared" si="115"/>
        <v>0.71220000000000006</v>
      </c>
      <c r="G574" s="2">
        <v>4.9428200000000002</v>
      </c>
      <c r="H574" s="2">
        <f t="shared" si="116"/>
        <v>3.79</v>
      </c>
      <c r="I574" s="2">
        <f t="shared" si="117"/>
        <v>3.8483999999999998</v>
      </c>
      <c r="J574" s="2">
        <f t="shared" si="118"/>
        <v>3.4668600000000001</v>
      </c>
      <c r="K574" s="2">
        <v>2.7092200000000002</v>
      </c>
      <c r="L574" s="2">
        <f t="shared" si="119"/>
        <v>3.1638000000000002</v>
      </c>
      <c r="M574" s="63">
        <f t="shared" si="120"/>
        <v>0.7027372147417662</v>
      </c>
      <c r="N574" s="70">
        <f t="shared" si="122"/>
        <v>0.7</v>
      </c>
      <c r="O574" s="64">
        <v>9</v>
      </c>
      <c r="P574" s="65">
        <f t="shared" si="112"/>
        <v>9</v>
      </c>
      <c r="Q574" s="25"/>
      <c r="R574"/>
      <c r="S574" s="64">
        <v>12.01</v>
      </c>
      <c r="T574" s="64">
        <v>15.02</v>
      </c>
      <c r="U574" s="63">
        <f t="shared" si="123"/>
        <v>0.25062447960033302</v>
      </c>
      <c r="V574" s="2" t="str">
        <f t="shared" si="124"/>
        <v>N</v>
      </c>
      <c r="W574" s="63">
        <f t="shared" si="113"/>
        <v>-0.40079893475366174</v>
      </c>
      <c r="X574" s="2" t="str">
        <f t="shared" si="125"/>
        <v>Y</v>
      </c>
      <c r="Y574" s="2" t="str">
        <f t="shared" si="121"/>
        <v>N</v>
      </c>
      <c r="Z574" s="65">
        <f t="shared" si="114"/>
        <v>14.27</v>
      </c>
      <c r="AB574" s="59"/>
      <c r="AD574" s="59"/>
    </row>
    <row r="575" spans="1:30" s="58" customFormat="1" x14ac:dyDescent="0.25">
      <c r="A575" s="34" t="s">
        <v>612</v>
      </c>
      <c r="B575" s="36">
        <v>6002265</v>
      </c>
      <c r="C575" s="36">
        <v>145718</v>
      </c>
      <c r="D575" s="36">
        <v>0</v>
      </c>
      <c r="E575" s="2">
        <v>3.20933</v>
      </c>
      <c r="F575" s="2">
        <f t="shared" si="115"/>
        <v>0.71220000000000006</v>
      </c>
      <c r="G575" s="2">
        <v>4.2302400000000002</v>
      </c>
      <c r="H575" s="2">
        <f t="shared" si="116"/>
        <v>3.79</v>
      </c>
      <c r="I575" s="2">
        <f t="shared" si="117"/>
        <v>3.8483999999999998</v>
      </c>
      <c r="J575" s="2">
        <f t="shared" si="118"/>
        <v>2.96706</v>
      </c>
      <c r="K575" s="2">
        <v>3.0486499999999999</v>
      </c>
      <c r="L575" s="2">
        <f t="shared" si="119"/>
        <v>2.96706</v>
      </c>
      <c r="M575" s="63">
        <f t="shared" si="120"/>
        <v>1.0816532190114119</v>
      </c>
      <c r="N575" s="70">
        <f t="shared" si="122"/>
        <v>1.08</v>
      </c>
      <c r="O575" s="64">
        <v>35.35</v>
      </c>
      <c r="P575" s="65">
        <f t="shared" si="112"/>
        <v>35.35</v>
      </c>
      <c r="Q575" s="25"/>
      <c r="R575"/>
      <c r="S575" s="64">
        <v>22.69</v>
      </c>
      <c r="T575" s="64">
        <v>34.799999999999997</v>
      </c>
      <c r="U575" s="63">
        <f t="shared" si="123"/>
        <v>0.53371529308065202</v>
      </c>
      <c r="V575" s="2" t="str">
        <f t="shared" si="124"/>
        <v>N</v>
      </c>
      <c r="W575" s="63">
        <f t="shared" si="113"/>
        <v>1.5804597701149548E-2</v>
      </c>
      <c r="X575" s="2" t="str">
        <f t="shared" si="125"/>
        <v>N</v>
      </c>
      <c r="Y575" s="2" t="str">
        <f t="shared" si="121"/>
        <v>N</v>
      </c>
      <c r="Z575" s="65">
        <f t="shared" si="114"/>
        <v>33.06</v>
      </c>
      <c r="AB575" s="59"/>
      <c r="AD575" s="59"/>
    </row>
    <row r="576" spans="1:30" s="58" customFormat="1" x14ac:dyDescent="0.25">
      <c r="A576" s="39" t="s">
        <v>613</v>
      </c>
      <c r="B576" s="40">
        <v>6016554</v>
      </c>
      <c r="C576" s="40">
        <v>146143</v>
      </c>
      <c r="D576" s="40">
        <v>0</v>
      </c>
      <c r="E576" s="73">
        <v>3.2448999999999999</v>
      </c>
      <c r="F576" s="73">
        <f t="shared" si="115"/>
        <v>0.71220000000000006</v>
      </c>
      <c r="G576" s="73">
        <v>4.5033799999999999</v>
      </c>
      <c r="H576" s="73">
        <f t="shared" si="116"/>
        <v>3.79</v>
      </c>
      <c r="I576" s="73">
        <f t="shared" si="117"/>
        <v>3.8483999999999998</v>
      </c>
      <c r="J576" s="73">
        <f t="shared" si="118"/>
        <v>3.1586400000000001</v>
      </c>
      <c r="K576" s="73">
        <v>3.2634500000000002</v>
      </c>
      <c r="L576" s="73">
        <f t="shared" si="119"/>
        <v>3.1586400000000001</v>
      </c>
      <c r="M576" s="66">
        <f t="shared" si="120"/>
        <v>1.0273092216903477</v>
      </c>
      <c r="N576" s="74">
        <f t="shared" si="122"/>
        <v>1.02</v>
      </c>
      <c r="O576" s="67">
        <v>32.07</v>
      </c>
      <c r="P576" s="68">
        <f t="shared" si="112"/>
        <v>32.07</v>
      </c>
      <c r="Q576" s="25"/>
      <c r="R576"/>
      <c r="S576" s="67">
        <v>23.46</v>
      </c>
      <c r="T576" s="67">
        <v>32.619999999999997</v>
      </c>
      <c r="U576" s="66">
        <f t="shared" si="123"/>
        <v>0.39045183290707569</v>
      </c>
      <c r="V576" s="73" t="str">
        <f t="shared" si="124"/>
        <v>N</v>
      </c>
      <c r="W576" s="66">
        <f t="shared" si="113"/>
        <v>-1.6860821581851537E-2</v>
      </c>
      <c r="X576" s="73" t="str">
        <f t="shared" si="125"/>
        <v>N</v>
      </c>
      <c r="Y576" s="73" t="str">
        <f t="shared" si="121"/>
        <v>N</v>
      </c>
      <c r="Z576" s="68">
        <f t="shared" si="114"/>
        <v>30.990000000000002</v>
      </c>
      <c r="AB576" s="59"/>
      <c r="AD576" s="59"/>
    </row>
    <row r="577" spans="1:30" s="58" customFormat="1" x14ac:dyDescent="0.25">
      <c r="A577" s="37" t="s">
        <v>614</v>
      </c>
      <c r="B577" s="38">
        <v>6002463</v>
      </c>
      <c r="C577" s="38">
        <v>145372</v>
      </c>
      <c r="D577" s="38">
        <v>0</v>
      </c>
      <c r="E577" s="71">
        <v>2.8009499999999998</v>
      </c>
      <c r="F577" s="71">
        <f t="shared" si="115"/>
        <v>0.71220000000000006</v>
      </c>
      <c r="G577" s="71">
        <v>5.1316699999999997</v>
      </c>
      <c r="H577" s="71">
        <f t="shared" si="116"/>
        <v>3.79</v>
      </c>
      <c r="I577" s="71">
        <f t="shared" si="117"/>
        <v>3.8483999999999998</v>
      </c>
      <c r="J577" s="71">
        <f t="shared" si="118"/>
        <v>3.59931</v>
      </c>
      <c r="K577" s="71">
        <v>3.2988</v>
      </c>
      <c r="L577" s="71">
        <f t="shared" si="119"/>
        <v>3.4791099999999999</v>
      </c>
      <c r="M577" s="60">
        <f t="shared" si="120"/>
        <v>0.80507658567852125</v>
      </c>
      <c r="N577" s="72">
        <f t="shared" si="122"/>
        <v>0.8</v>
      </c>
      <c r="O577" s="61">
        <v>16.52</v>
      </c>
      <c r="P577" s="62">
        <f t="shared" si="112"/>
        <v>16.52</v>
      </c>
      <c r="Q577" s="25"/>
      <c r="R577"/>
      <c r="S577" s="61">
        <v>12.01</v>
      </c>
      <c r="T577" s="61">
        <v>18.059999999999999</v>
      </c>
      <c r="U577" s="60">
        <f t="shared" si="123"/>
        <v>0.50374687760199821</v>
      </c>
      <c r="V577" s="71" t="str">
        <f t="shared" si="124"/>
        <v>N</v>
      </c>
      <c r="W577" s="60">
        <f t="shared" si="113"/>
        <v>-8.5271317829457322E-2</v>
      </c>
      <c r="X577" s="71" t="str">
        <f t="shared" si="125"/>
        <v>Y</v>
      </c>
      <c r="Y577" s="71" t="str">
        <f t="shared" si="121"/>
        <v>N</v>
      </c>
      <c r="Z577" s="62">
        <f t="shared" si="114"/>
        <v>17.16</v>
      </c>
      <c r="AB577" s="59"/>
      <c r="AD577" s="59"/>
    </row>
    <row r="578" spans="1:30" s="58" customFormat="1" x14ac:dyDescent="0.25">
      <c r="A578" s="34" t="s">
        <v>615</v>
      </c>
      <c r="B578" s="36">
        <v>6004733</v>
      </c>
      <c r="C578" s="36">
        <v>145510</v>
      </c>
      <c r="D578" s="36">
        <v>0</v>
      </c>
      <c r="E578" s="2">
        <v>3.3532099999999998</v>
      </c>
      <c r="F578" s="2">
        <f t="shared" si="115"/>
        <v>0.71220000000000006</v>
      </c>
      <c r="G578" s="2">
        <v>4.6005099999999999</v>
      </c>
      <c r="H578" s="2">
        <f t="shared" si="116"/>
        <v>3.79</v>
      </c>
      <c r="I578" s="2">
        <f t="shared" si="117"/>
        <v>3.8483999999999998</v>
      </c>
      <c r="J578" s="2">
        <f t="shared" si="118"/>
        <v>3.2267600000000001</v>
      </c>
      <c r="K578" s="2">
        <v>3.09287</v>
      </c>
      <c r="L578" s="2">
        <f t="shared" si="119"/>
        <v>3.1732</v>
      </c>
      <c r="M578" s="63">
        <f t="shared" si="120"/>
        <v>1.0567282238749527</v>
      </c>
      <c r="N578" s="70">
        <f t="shared" si="122"/>
        <v>1.05</v>
      </c>
      <c r="O578" s="64">
        <v>33.71</v>
      </c>
      <c r="P578" s="65">
        <f t="shared" si="112"/>
        <v>33.71</v>
      </c>
      <c r="Q578" s="25"/>
      <c r="R578"/>
      <c r="S578" s="64">
        <v>24.23</v>
      </c>
      <c r="T578" s="64">
        <v>33.159999999999997</v>
      </c>
      <c r="U578" s="63">
        <f t="shared" si="123"/>
        <v>0.36855138258357389</v>
      </c>
      <c r="V578" s="2" t="str">
        <f t="shared" si="124"/>
        <v>N</v>
      </c>
      <c r="W578" s="63">
        <f t="shared" si="113"/>
        <v>1.658624849215936E-2</v>
      </c>
      <c r="X578" s="2" t="str">
        <f t="shared" si="125"/>
        <v>N</v>
      </c>
      <c r="Y578" s="2" t="str">
        <f t="shared" si="121"/>
        <v>N</v>
      </c>
      <c r="Z578" s="65">
        <f t="shared" si="114"/>
        <v>31.51</v>
      </c>
      <c r="AB578" s="59"/>
      <c r="AD578" s="59"/>
    </row>
    <row r="579" spans="1:30" s="58" customFormat="1" x14ac:dyDescent="0.25">
      <c r="A579" s="34" t="s">
        <v>616</v>
      </c>
      <c r="B579" s="36">
        <v>6003958</v>
      </c>
      <c r="C579" s="36">
        <v>145764</v>
      </c>
      <c r="D579" s="36">
        <v>0</v>
      </c>
      <c r="E579" s="2">
        <v>2.8648099999999999</v>
      </c>
      <c r="F579" s="2">
        <f t="shared" si="115"/>
        <v>0.71220000000000006</v>
      </c>
      <c r="G579" s="2">
        <v>5.4428599999999996</v>
      </c>
      <c r="H579" s="2">
        <f t="shared" si="116"/>
        <v>3.79</v>
      </c>
      <c r="I579" s="2">
        <f t="shared" si="117"/>
        <v>3.8483999999999998</v>
      </c>
      <c r="J579" s="2">
        <f t="shared" si="118"/>
        <v>3.81758</v>
      </c>
      <c r="K579" s="2">
        <v>3.05762</v>
      </c>
      <c r="L579" s="2">
        <f t="shared" si="119"/>
        <v>3.5135999999999998</v>
      </c>
      <c r="M579" s="63">
        <f t="shared" si="120"/>
        <v>0.81534892987249541</v>
      </c>
      <c r="N579" s="70">
        <f t="shared" si="122"/>
        <v>0.81</v>
      </c>
      <c r="O579" s="64">
        <v>17.29</v>
      </c>
      <c r="P579" s="65">
        <f t="shared" si="112"/>
        <v>17.29</v>
      </c>
      <c r="Q579" s="25"/>
      <c r="R579"/>
      <c r="S579" s="64">
        <v>24.23</v>
      </c>
      <c r="T579" s="64">
        <v>27.07</v>
      </c>
      <c r="U579" s="63">
        <f t="shared" si="123"/>
        <v>0.11721007016095748</v>
      </c>
      <c r="V579" s="2" t="str">
        <f t="shared" si="124"/>
        <v>N</v>
      </c>
      <c r="W579" s="63">
        <f t="shared" si="113"/>
        <v>-0.36128555596601408</v>
      </c>
      <c r="X579" s="2" t="str">
        <f t="shared" si="125"/>
        <v>Y</v>
      </c>
      <c r="Y579" s="2" t="str">
        <f t="shared" si="121"/>
        <v>N</v>
      </c>
      <c r="Z579" s="65">
        <f t="shared" si="114"/>
        <v>25.720000000000002</v>
      </c>
      <c r="AB579" s="59"/>
      <c r="AD579" s="59"/>
    </row>
    <row r="580" spans="1:30" s="58" customFormat="1" x14ac:dyDescent="0.25">
      <c r="A580" s="34" t="s">
        <v>617</v>
      </c>
      <c r="B580" s="36">
        <v>6002174</v>
      </c>
      <c r="C580" s="36">
        <v>145473</v>
      </c>
      <c r="D580" s="36">
        <v>0</v>
      </c>
      <c r="E580" s="2">
        <v>2.81568</v>
      </c>
      <c r="F580" s="2">
        <f t="shared" si="115"/>
        <v>0.71220000000000006</v>
      </c>
      <c r="G580" s="2">
        <v>4.2760800000000003</v>
      </c>
      <c r="H580" s="2">
        <f t="shared" si="116"/>
        <v>3.79</v>
      </c>
      <c r="I580" s="2">
        <f t="shared" si="117"/>
        <v>3.8483999999999998</v>
      </c>
      <c r="J580" s="2">
        <f t="shared" si="118"/>
        <v>2.9992100000000002</v>
      </c>
      <c r="K580" s="2">
        <v>3.1890299999999998</v>
      </c>
      <c r="L580" s="2">
        <f t="shared" si="119"/>
        <v>2.9992100000000002</v>
      </c>
      <c r="M580" s="63">
        <f t="shared" si="120"/>
        <v>0.93880721923439836</v>
      </c>
      <c r="N580" s="70">
        <f t="shared" si="122"/>
        <v>0.93</v>
      </c>
      <c r="O580" s="64">
        <v>26.42</v>
      </c>
      <c r="P580" s="65">
        <f t="shared" si="112"/>
        <v>26.42</v>
      </c>
      <c r="Q580" s="25"/>
      <c r="R580"/>
      <c r="S580" s="64">
        <v>22.69</v>
      </c>
      <c r="T580" s="64">
        <v>27.07</v>
      </c>
      <c r="U580" s="63">
        <f t="shared" si="123"/>
        <v>0.19303657999118548</v>
      </c>
      <c r="V580" s="2" t="str">
        <f t="shared" si="124"/>
        <v>N</v>
      </c>
      <c r="W580" s="63">
        <f t="shared" si="113"/>
        <v>-2.4011821204285133E-2</v>
      </c>
      <c r="X580" s="2" t="str">
        <f t="shared" si="125"/>
        <v>N</v>
      </c>
      <c r="Y580" s="2" t="str">
        <f t="shared" si="121"/>
        <v>N</v>
      </c>
      <c r="Z580" s="65">
        <f t="shared" si="114"/>
        <v>25.720000000000002</v>
      </c>
      <c r="AB580" s="59"/>
      <c r="AD580" s="59"/>
    </row>
    <row r="581" spans="1:30" s="58" customFormat="1" x14ac:dyDescent="0.25">
      <c r="A581" s="39" t="s">
        <v>618</v>
      </c>
      <c r="B581" s="40">
        <v>6014823</v>
      </c>
      <c r="C581" s="40">
        <v>145977</v>
      </c>
      <c r="D581" s="40">
        <v>0</v>
      </c>
      <c r="E581" s="73">
        <v>2.98184</v>
      </c>
      <c r="F581" s="73">
        <f t="shared" si="115"/>
        <v>0.71220000000000006</v>
      </c>
      <c r="G581" s="73">
        <v>3.9696899999999999</v>
      </c>
      <c r="H581" s="73">
        <f t="shared" si="116"/>
        <v>3.79</v>
      </c>
      <c r="I581" s="73">
        <f t="shared" si="117"/>
        <v>3.8483999999999998</v>
      </c>
      <c r="J581" s="73">
        <f t="shared" si="118"/>
        <v>2.7843100000000001</v>
      </c>
      <c r="K581" s="73">
        <v>3.16364</v>
      </c>
      <c r="L581" s="73">
        <f t="shared" si="119"/>
        <v>2.7843100000000001</v>
      </c>
      <c r="M581" s="66">
        <f t="shared" si="120"/>
        <v>1.0709439681644644</v>
      </c>
      <c r="N581" s="74">
        <f t="shared" si="122"/>
        <v>1.07</v>
      </c>
      <c r="O581" s="67">
        <v>34.799999999999997</v>
      </c>
      <c r="P581" s="68">
        <f t="shared" si="112"/>
        <v>34.799999999999997</v>
      </c>
      <c r="Q581" s="25"/>
      <c r="R581"/>
      <c r="S581" s="67">
        <v>25.77</v>
      </c>
      <c r="T581" s="67">
        <v>33.159999999999997</v>
      </c>
      <c r="U581" s="66">
        <f t="shared" si="123"/>
        <v>0.28676755917733787</v>
      </c>
      <c r="V581" s="73" t="str">
        <f t="shared" si="124"/>
        <v>N</v>
      </c>
      <c r="W581" s="66">
        <f t="shared" si="113"/>
        <v>4.9457177322074809E-2</v>
      </c>
      <c r="X581" s="73" t="str">
        <f t="shared" si="125"/>
        <v>N</v>
      </c>
      <c r="Y581" s="73" t="str">
        <f t="shared" si="121"/>
        <v>N</v>
      </c>
      <c r="Z581" s="68">
        <f t="shared" si="114"/>
        <v>31.51</v>
      </c>
      <c r="AB581" s="59"/>
      <c r="AD581" s="59"/>
    </row>
    <row r="582" spans="1:30" s="58" customFormat="1" x14ac:dyDescent="0.25">
      <c r="A582" s="37" t="s">
        <v>619</v>
      </c>
      <c r="B582" s="38">
        <v>6014252</v>
      </c>
      <c r="C582" s="38">
        <v>145840</v>
      </c>
      <c r="D582" s="38">
        <v>0</v>
      </c>
      <c r="E582" s="71">
        <v>4.60541</v>
      </c>
      <c r="F582" s="71">
        <f t="shared" si="115"/>
        <v>0.71220000000000006</v>
      </c>
      <c r="G582" s="71">
        <v>3.9226000000000001</v>
      </c>
      <c r="H582" s="71">
        <f t="shared" si="116"/>
        <v>3.79</v>
      </c>
      <c r="I582" s="71">
        <f t="shared" si="117"/>
        <v>3.8483999999999998</v>
      </c>
      <c r="J582" s="71">
        <f t="shared" si="118"/>
        <v>2.7512799999999999</v>
      </c>
      <c r="K582" s="71">
        <v>3.09626</v>
      </c>
      <c r="L582" s="71">
        <f t="shared" si="119"/>
        <v>2.7512799999999999</v>
      </c>
      <c r="M582" s="60">
        <f t="shared" si="120"/>
        <v>1.6739154139164316</v>
      </c>
      <c r="N582" s="72">
        <f t="shared" si="122"/>
        <v>1.67</v>
      </c>
      <c r="O582" s="61">
        <v>38.68</v>
      </c>
      <c r="P582" s="62">
        <f t="shared" si="112"/>
        <v>38.68</v>
      </c>
      <c r="Q582" s="25"/>
      <c r="R582"/>
      <c r="S582" s="61">
        <v>38.68</v>
      </c>
      <c r="T582" s="61">
        <v>38.68</v>
      </c>
      <c r="U582" s="60">
        <f t="shared" si="123"/>
        <v>0</v>
      </c>
      <c r="V582" s="71" t="str">
        <f t="shared" si="124"/>
        <v>N</v>
      </c>
      <c r="W582" s="60">
        <f t="shared" si="113"/>
        <v>0</v>
      </c>
      <c r="X582" s="71" t="str">
        <f t="shared" si="125"/>
        <v>N</v>
      </c>
      <c r="Y582" s="71" t="str">
        <f t="shared" si="121"/>
        <v>N</v>
      </c>
      <c r="Z582" s="62">
        <f t="shared" si="114"/>
        <v>36.75</v>
      </c>
      <c r="AB582" s="59"/>
      <c r="AD582" s="59"/>
    </row>
    <row r="583" spans="1:30" s="58" customFormat="1" x14ac:dyDescent="0.25">
      <c r="A583" s="34" t="s">
        <v>620</v>
      </c>
      <c r="B583" s="36">
        <v>6009369</v>
      </c>
      <c r="C583" s="36">
        <v>145502</v>
      </c>
      <c r="D583" s="36">
        <v>0</v>
      </c>
      <c r="E583" s="2">
        <v>2.3878200000000001</v>
      </c>
      <c r="F583" s="2">
        <f t="shared" si="115"/>
        <v>0.71220000000000006</v>
      </c>
      <c r="G583" s="2">
        <v>3.4854099999999999</v>
      </c>
      <c r="H583" s="2">
        <f t="shared" si="116"/>
        <v>3.79</v>
      </c>
      <c r="I583" s="2">
        <f t="shared" si="117"/>
        <v>3.8483999999999998</v>
      </c>
      <c r="J583" s="2">
        <f t="shared" si="118"/>
        <v>2.4446400000000001</v>
      </c>
      <c r="K583" s="2">
        <v>3.2304400000000002</v>
      </c>
      <c r="L583" s="2">
        <f t="shared" si="119"/>
        <v>2.4446400000000001</v>
      </c>
      <c r="M583" s="63">
        <f t="shared" si="120"/>
        <v>0.97675731396033771</v>
      </c>
      <c r="N583" s="70">
        <f t="shared" si="122"/>
        <v>0.97</v>
      </c>
      <c r="O583" s="64">
        <v>29.03</v>
      </c>
      <c r="P583" s="65">
        <f t="shared" si="112"/>
        <v>29.03</v>
      </c>
      <c r="Q583" s="25"/>
      <c r="R583"/>
      <c r="S583" s="64">
        <v>20.37</v>
      </c>
      <c r="T583" s="64">
        <v>26.42</v>
      </c>
      <c r="U583" s="63">
        <f t="shared" si="123"/>
        <v>0.2970054000981836</v>
      </c>
      <c r="V583" s="2" t="str">
        <f t="shared" si="124"/>
        <v>N</v>
      </c>
      <c r="W583" s="63">
        <f t="shared" si="113"/>
        <v>9.878879636638907E-2</v>
      </c>
      <c r="X583" s="2" t="str">
        <f t="shared" si="125"/>
        <v>N</v>
      </c>
      <c r="Y583" s="2" t="str">
        <f t="shared" si="121"/>
        <v>N</v>
      </c>
      <c r="Z583" s="65">
        <f t="shared" si="114"/>
        <v>25.1</v>
      </c>
      <c r="AB583" s="59"/>
      <c r="AD583" s="59"/>
    </row>
    <row r="584" spans="1:30" s="58" customFormat="1" x14ac:dyDescent="0.25">
      <c r="A584" s="34" t="s">
        <v>621</v>
      </c>
      <c r="B584" s="36">
        <v>6005953</v>
      </c>
      <c r="C584" s="36">
        <v>146048</v>
      </c>
      <c r="D584" s="36">
        <v>0</v>
      </c>
      <c r="E584" s="2">
        <v>2.9479000000000002</v>
      </c>
      <c r="F584" s="2">
        <f t="shared" si="115"/>
        <v>0.71220000000000006</v>
      </c>
      <c r="G584" s="2">
        <v>4.0073999999999996</v>
      </c>
      <c r="H584" s="2">
        <f t="shared" si="116"/>
        <v>3.79</v>
      </c>
      <c r="I584" s="2">
        <f t="shared" si="117"/>
        <v>3.8483999999999998</v>
      </c>
      <c r="J584" s="2">
        <f t="shared" si="118"/>
        <v>2.8107600000000001</v>
      </c>
      <c r="K584" s="2">
        <v>3.21807</v>
      </c>
      <c r="L584" s="2">
        <f t="shared" si="119"/>
        <v>2.8107600000000001</v>
      </c>
      <c r="M584" s="63">
        <f t="shared" si="120"/>
        <v>1.0487910743001894</v>
      </c>
      <c r="N584" s="70">
        <f t="shared" si="122"/>
        <v>1.04</v>
      </c>
      <c r="O584" s="64">
        <v>33.159999999999997</v>
      </c>
      <c r="P584" s="65">
        <f t="shared" ref="P584:P647" si="126">IF(Y584="Y",Z584,O584)</f>
        <v>33.159999999999997</v>
      </c>
      <c r="Q584" s="25"/>
      <c r="R584"/>
      <c r="S584" s="64">
        <v>25</v>
      </c>
      <c r="T584" s="64">
        <v>33.159999999999997</v>
      </c>
      <c r="U584" s="63">
        <f t="shared" si="123"/>
        <v>0.32639999999999986</v>
      </c>
      <c r="V584" s="2" t="str">
        <f t="shared" si="124"/>
        <v>N</v>
      </c>
      <c r="W584" s="63">
        <f t="shared" ref="W584:W647" si="127">IF(T584=0,0,(O584-T584)/T584)</f>
        <v>0</v>
      </c>
      <c r="X584" s="2" t="str">
        <f t="shared" si="125"/>
        <v>N</v>
      </c>
      <c r="Y584" s="2" t="str">
        <f t="shared" si="121"/>
        <v>N</v>
      </c>
      <c r="Z584" s="65">
        <f t="shared" ref="Z584:Z647" si="128">ROUNDUP(T584*0.95,2)</f>
        <v>31.51</v>
      </c>
      <c r="AB584" s="59"/>
      <c r="AD584" s="59"/>
    </row>
    <row r="585" spans="1:30" s="58" customFormat="1" x14ac:dyDescent="0.25">
      <c r="A585" s="34" t="s">
        <v>622</v>
      </c>
      <c r="B585" s="36">
        <v>6009377</v>
      </c>
      <c r="C585" s="36">
        <v>146159</v>
      </c>
      <c r="D585" s="36">
        <v>0</v>
      </c>
      <c r="E585" s="2">
        <v>2.54758</v>
      </c>
      <c r="F585" s="2">
        <f t="shared" ref="F585:F648" si="129">$F$5</f>
        <v>0.71220000000000006</v>
      </c>
      <c r="G585" s="2">
        <v>4.3663800000000004</v>
      </c>
      <c r="H585" s="2">
        <f t="shared" ref="H585:H648" si="130">$H$5</f>
        <v>3.79</v>
      </c>
      <c r="I585" s="2">
        <f t="shared" ref="I585:I648" si="131">$I$5</f>
        <v>3.8483999999999998</v>
      </c>
      <c r="J585" s="2">
        <f t="shared" ref="J585:J648" si="132">ROUND(F585*G585*(H585/I585),5)</f>
        <v>3.0625499999999999</v>
      </c>
      <c r="K585" s="2">
        <v>3.2442299999999999</v>
      </c>
      <c r="L585" s="2">
        <f t="shared" ref="L585:L648" si="133">IF($J585=0,$K585,IF($K585=0,$J585,IF($J585&lt;$K585,$J585,ROUND(($J585*$L$5)+($K585*$L$4),5))))</f>
        <v>3.0625499999999999</v>
      </c>
      <c r="M585" s="63">
        <f t="shared" ref="M585:M648" si="134">IFERROR(E585/L585,0)</f>
        <v>0.83184927593018887</v>
      </c>
      <c r="N585" s="70">
        <f t="shared" si="122"/>
        <v>0.83</v>
      </c>
      <c r="O585" s="64">
        <v>18.829999999999998</v>
      </c>
      <c r="P585" s="65">
        <f t="shared" si="126"/>
        <v>18.829999999999998</v>
      </c>
      <c r="Q585" s="25"/>
      <c r="R585"/>
      <c r="S585" s="64">
        <v>18.059999999999999</v>
      </c>
      <c r="T585" s="64">
        <v>15.02</v>
      </c>
      <c r="U585" s="63">
        <f t="shared" si="123"/>
        <v>-0.16832779623477295</v>
      </c>
      <c r="V585" s="2" t="str">
        <f t="shared" si="124"/>
        <v>Y</v>
      </c>
      <c r="W585" s="63">
        <f t="shared" si="127"/>
        <v>0.25366178428761643</v>
      </c>
      <c r="X585" s="2" t="str">
        <f t="shared" si="125"/>
        <v>N</v>
      </c>
      <c r="Y585" s="2" t="str">
        <f t="shared" ref="Y585:Y648" si="135">IF(AND(V585="Y",X585="Y"),"Y","N")</f>
        <v>N</v>
      </c>
      <c r="Z585" s="65">
        <f t="shared" si="128"/>
        <v>14.27</v>
      </c>
      <c r="AB585" s="59"/>
      <c r="AD585" s="59"/>
    </row>
    <row r="586" spans="1:30" s="58" customFormat="1" x14ac:dyDescent="0.25">
      <c r="A586" s="39" t="s">
        <v>623</v>
      </c>
      <c r="B586" s="40">
        <v>6009393</v>
      </c>
      <c r="C586" s="40">
        <v>145497</v>
      </c>
      <c r="D586" s="40">
        <v>0</v>
      </c>
      <c r="E586" s="73">
        <v>2.7902900000000002</v>
      </c>
      <c r="F586" s="73">
        <f t="shared" si="129"/>
        <v>0.71220000000000006</v>
      </c>
      <c r="G586" s="73">
        <v>3.47342</v>
      </c>
      <c r="H586" s="73">
        <f t="shared" si="130"/>
        <v>3.79</v>
      </c>
      <c r="I586" s="73">
        <f t="shared" si="131"/>
        <v>3.8483999999999998</v>
      </c>
      <c r="J586" s="73">
        <f t="shared" si="132"/>
        <v>2.4362300000000001</v>
      </c>
      <c r="K586" s="73">
        <v>0</v>
      </c>
      <c r="L586" s="73">
        <f t="shared" si="133"/>
        <v>2.4362300000000001</v>
      </c>
      <c r="M586" s="66">
        <f t="shared" si="134"/>
        <v>1.14533110584797</v>
      </c>
      <c r="N586" s="74">
        <f t="shared" ref="N586:N649" si="136">ROUNDDOWN(M586,2)</f>
        <v>1.1399999999999999</v>
      </c>
      <c r="O586" s="67">
        <v>37.04</v>
      </c>
      <c r="P586" s="68">
        <f t="shared" si="126"/>
        <v>37.04</v>
      </c>
      <c r="Q586" s="25"/>
      <c r="R586"/>
      <c r="S586" s="67">
        <v>19.600000000000001</v>
      </c>
      <c r="T586" s="67">
        <v>27.07</v>
      </c>
      <c r="U586" s="66">
        <f t="shared" ref="U586:U633" si="137">IFERROR((T586-S586)/S586,0)</f>
        <v>0.38112244897959174</v>
      </c>
      <c r="V586" s="73" t="str">
        <f t="shared" ref="V586:V649" si="138">IF(U586&lt;-0.05,"Y","N")</f>
        <v>N</v>
      </c>
      <c r="W586" s="66">
        <f t="shared" si="127"/>
        <v>0.36830439601034348</v>
      </c>
      <c r="X586" s="73" t="str">
        <f t="shared" ref="X586:X649" si="139">IF(W586&lt;-0.05,"Y","N")</f>
        <v>N</v>
      </c>
      <c r="Y586" s="73" t="str">
        <f t="shared" si="135"/>
        <v>N</v>
      </c>
      <c r="Z586" s="68">
        <f t="shared" si="128"/>
        <v>25.720000000000002</v>
      </c>
      <c r="AB586" s="59"/>
      <c r="AD586" s="59"/>
    </row>
    <row r="587" spans="1:30" s="58" customFormat="1" x14ac:dyDescent="0.25">
      <c r="A587" s="37" t="s">
        <v>624</v>
      </c>
      <c r="B587" s="38">
        <v>6016984</v>
      </c>
      <c r="C587" s="38">
        <v>145460</v>
      </c>
      <c r="D587" s="38">
        <v>0</v>
      </c>
      <c r="E587" s="71">
        <v>2.6668500000000002</v>
      </c>
      <c r="F587" s="71">
        <f t="shared" si="129"/>
        <v>0.71220000000000006</v>
      </c>
      <c r="G587" s="71">
        <v>4.8885199999999998</v>
      </c>
      <c r="H587" s="71">
        <f t="shared" si="130"/>
        <v>3.79</v>
      </c>
      <c r="I587" s="71">
        <f t="shared" si="131"/>
        <v>3.8483999999999998</v>
      </c>
      <c r="J587" s="71">
        <f t="shared" si="132"/>
        <v>3.4287700000000001</v>
      </c>
      <c r="K587" s="71">
        <v>3.0693999999999999</v>
      </c>
      <c r="L587" s="71">
        <f t="shared" si="133"/>
        <v>3.2850199999999998</v>
      </c>
      <c r="M587" s="60">
        <f t="shared" si="134"/>
        <v>0.81182154142136131</v>
      </c>
      <c r="N587" s="72">
        <f t="shared" si="136"/>
        <v>0.81</v>
      </c>
      <c r="O587" s="61">
        <v>17.29</v>
      </c>
      <c r="P587" s="62">
        <f t="shared" si="126"/>
        <v>17.29</v>
      </c>
      <c r="Q587" s="25"/>
      <c r="R587"/>
      <c r="S587" s="61">
        <v>16.52</v>
      </c>
      <c r="T587" s="61">
        <v>17.29</v>
      </c>
      <c r="U587" s="60">
        <f t="shared" si="137"/>
        <v>4.6610169491525397E-2</v>
      </c>
      <c r="V587" s="71" t="str">
        <f t="shared" si="138"/>
        <v>N</v>
      </c>
      <c r="W587" s="60">
        <f t="shared" si="127"/>
        <v>0</v>
      </c>
      <c r="X587" s="71" t="str">
        <f t="shared" si="139"/>
        <v>N</v>
      </c>
      <c r="Y587" s="71" t="str">
        <f t="shared" si="135"/>
        <v>N</v>
      </c>
      <c r="Z587" s="62">
        <f t="shared" si="128"/>
        <v>16.430000000000003</v>
      </c>
      <c r="AB587" s="59"/>
      <c r="AD587" s="59"/>
    </row>
    <row r="588" spans="1:30" s="58" customFormat="1" x14ac:dyDescent="0.25">
      <c r="A588" s="34" t="s">
        <v>625</v>
      </c>
      <c r="B588" s="36">
        <v>6016992</v>
      </c>
      <c r="C588" s="36">
        <v>146195</v>
      </c>
      <c r="D588" s="36">
        <v>0</v>
      </c>
      <c r="E588" s="2">
        <v>3.6637300000000002</v>
      </c>
      <c r="F588" s="2">
        <f t="shared" si="129"/>
        <v>0.71220000000000006</v>
      </c>
      <c r="G588" s="2">
        <v>4.7453099999999999</v>
      </c>
      <c r="H588" s="2">
        <f t="shared" si="130"/>
        <v>3.79</v>
      </c>
      <c r="I588" s="2">
        <f t="shared" si="131"/>
        <v>3.8483999999999998</v>
      </c>
      <c r="J588" s="2">
        <f t="shared" si="132"/>
        <v>3.3283200000000002</v>
      </c>
      <c r="K588" s="2">
        <v>3.3619400000000002</v>
      </c>
      <c r="L588" s="2">
        <f t="shared" si="133"/>
        <v>3.3283200000000002</v>
      </c>
      <c r="M588" s="63">
        <f t="shared" si="134"/>
        <v>1.1007745649456784</v>
      </c>
      <c r="N588" s="70">
        <f t="shared" si="136"/>
        <v>1.1000000000000001</v>
      </c>
      <c r="O588" s="64">
        <v>36.44</v>
      </c>
      <c r="P588" s="65">
        <f t="shared" si="126"/>
        <v>36.44</v>
      </c>
      <c r="Q588" s="25"/>
      <c r="R588"/>
      <c r="S588" s="64">
        <v>34.26</v>
      </c>
      <c r="T588" s="64">
        <v>37.04</v>
      </c>
      <c r="U588" s="63">
        <f t="shared" si="137"/>
        <v>8.1144191476941074E-2</v>
      </c>
      <c r="V588" s="2" t="str">
        <f t="shared" si="138"/>
        <v>N</v>
      </c>
      <c r="W588" s="63">
        <f t="shared" si="127"/>
        <v>-1.6198704103671746E-2</v>
      </c>
      <c r="X588" s="2" t="str">
        <f t="shared" si="139"/>
        <v>N</v>
      </c>
      <c r="Y588" s="2" t="str">
        <f t="shared" si="135"/>
        <v>N</v>
      </c>
      <c r="Z588" s="65">
        <f t="shared" si="128"/>
        <v>35.19</v>
      </c>
      <c r="AB588" s="59"/>
      <c r="AD588" s="59"/>
    </row>
    <row r="589" spans="1:30" s="58" customFormat="1" x14ac:dyDescent="0.25">
      <c r="A589" s="34" t="s">
        <v>626</v>
      </c>
      <c r="B589" s="36">
        <v>6017008</v>
      </c>
      <c r="C589" s="36">
        <v>146194</v>
      </c>
      <c r="D589" s="36">
        <v>0</v>
      </c>
      <c r="E589" s="2">
        <v>3.8252799999999998</v>
      </c>
      <c r="F589" s="2">
        <f t="shared" si="129"/>
        <v>0.71220000000000006</v>
      </c>
      <c r="G589" s="2">
        <v>5.1895699999999998</v>
      </c>
      <c r="H589" s="2">
        <f t="shared" si="130"/>
        <v>3.79</v>
      </c>
      <c r="I589" s="2">
        <f t="shared" si="131"/>
        <v>3.8483999999999998</v>
      </c>
      <c r="J589" s="2">
        <f t="shared" si="132"/>
        <v>3.63992</v>
      </c>
      <c r="K589" s="2">
        <v>3.7036500000000001</v>
      </c>
      <c r="L589" s="2">
        <f t="shared" si="133"/>
        <v>3.63992</v>
      </c>
      <c r="M589" s="63">
        <f t="shared" si="134"/>
        <v>1.0509241961361788</v>
      </c>
      <c r="N589" s="70">
        <f t="shared" si="136"/>
        <v>1.05</v>
      </c>
      <c r="O589" s="64">
        <v>33.71</v>
      </c>
      <c r="P589" s="65">
        <f t="shared" si="126"/>
        <v>33.71</v>
      </c>
      <c r="Q589" s="25"/>
      <c r="R589"/>
      <c r="S589" s="64">
        <v>35.89</v>
      </c>
      <c r="T589" s="64">
        <v>33.159999999999997</v>
      </c>
      <c r="U589" s="63">
        <f t="shared" si="137"/>
        <v>-7.6065756478127716E-2</v>
      </c>
      <c r="V589" s="2" t="str">
        <f t="shared" si="138"/>
        <v>Y</v>
      </c>
      <c r="W589" s="63">
        <f t="shared" si="127"/>
        <v>1.658624849215936E-2</v>
      </c>
      <c r="X589" s="2" t="str">
        <f t="shared" si="139"/>
        <v>N</v>
      </c>
      <c r="Y589" s="2" t="str">
        <f t="shared" si="135"/>
        <v>N</v>
      </c>
      <c r="Z589" s="65">
        <f t="shared" si="128"/>
        <v>31.51</v>
      </c>
      <c r="AB589" s="59"/>
      <c r="AD589" s="59"/>
    </row>
    <row r="590" spans="1:30" s="58" customFormat="1" x14ac:dyDescent="0.25">
      <c r="A590" s="34" t="s">
        <v>627</v>
      </c>
      <c r="B590" s="36">
        <v>6016968</v>
      </c>
      <c r="C590" s="36">
        <v>146192</v>
      </c>
      <c r="D590" s="36">
        <v>0</v>
      </c>
      <c r="E590" s="2">
        <v>3.8845800000000001</v>
      </c>
      <c r="F590" s="2">
        <f t="shared" si="129"/>
        <v>0.71220000000000006</v>
      </c>
      <c r="G590" s="2">
        <v>4.9526500000000002</v>
      </c>
      <c r="H590" s="2">
        <f t="shared" si="130"/>
        <v>3.79</v>
      </c>
      <c r="I590" s="2">
        <f t="shared" si="131"/>
        <v>3.8483999999999998</v>
      </c>
      <c r="J590" s="2">
        <f t="shared" si="132"/>
        <v>3.4737499999999999</v>
      </c>
      <c r="K590" s="2">
        <v>3.6152099999999998</v>
      </c>
      <c r="L590" s="2">
        <f t="shared" si="133"/>
        <v>3.4737499999999999</v>
      </c>
      <c r="M590" s="63">
        <f t="shared" si="134"/>
        <v>1.1182670025188917</v>
      </c>
      <c r="N590" s="70">
        <f t="shared" si="136"/>
        <v>1.1100000000000001</v>
      </c>
      <c r="O590" s="64">
        <v>36.590000000000003</v>
      </c>
      <c r="P590" s="65">
        <f t="shared" si="126"/>
        <v>36.590000000000003</v>
      </c>
      <c r="Q590" s="25"/>
      <c r="R590"/>
      <c r="S590" s="64">
        <v>36.590000000000003</v>
      </c>
      <c r="T590" s="64">
        <v>34.799999999999997</v>
      </c>
      <c r="U590" s="63">
        <f t="shared" si="137"/>
        <v>-4.8920470073790821E-2</v>
      </c>
      <c r="V590" s="2" t="str">
        <f t="shared" si="138"/>
        <v>N</v>
      </c>
      <c r="W590" s="63">
        <f t="shared" si="127"/>
        <v>5.1436781609195584E-2</v>
      </c>
      <c r="X590" s="2" t="str">
        <f t="shared" si="139"/>
        <v>N</v>
      </c>
      <c r="Y590" s="2" t="str">
        <f t="shared" si="135"/>
        <v>N</v>
      </c>
      <c r="Z590" s="65">
        <f t="shared" si="128"/>
        <v>33.06</v>
      </c>
      <c r="AB590" s="59"/>
      <c r="AD590" s="59"/>
    </row>
    <row r="591" spans="1:30" s="58" customFormat="1" x14ac:dyDescent="0.25">
      <c r="A591" s="39" t="s">
        <v>628</v>
      </c>
      <c r="B591" s="40">
        <v>6007330</v>
      </c>
      <c r="C591" s="40">
        <v>145275</v>
      </c>
      <c r="D591" s="40">
        <v>0</v>
      </c>
      <c r="E591" s="73">
        <v>3.3740199999999998</v>
      </c>
      <c r="F591" s="73">
        <f t="shared" si="129"/>
        <v>0.71220000000000006</v>
      </c>
      <c r="G591" s="73">
        <v>3.8410000000000002</v>
      </c>
      <c r="H591" s="73">
        <f t="shared" si="130"/>
        <v>3.79</v>
      </c>
      <c r="I591" s="73">
        <f t="shared" si="131"/>
        <v>3.8483999999999998</v>
      </c>
      <c r="J591" s="73">
        <f t="shared" si="132"/>
        <v>2.6940499999999998</v>
      </c>
      <c r="K591" s="73">
        <v>3.10019</v>
      </c>
      <c r="L591" s="73">
        <f t="shared" si="133"/>
        <v>2.6940499999999998</v>
      </c>
      <c r="M591" s="66">
        <f t="shared" si="134"/>
        <v>1.2523969488316846</v>
      </c>
      <c r="N591" s="74">
        <f t="shared" si="136"/>
        <v>1.25</v>
      </c>
      <c r="O591" s="67">
        <v>38.68</v>
      </c>
      <c r="P591" s="68">
        <f t="shared" si="126"/>
        <v>38.68</v>
      </c>
      <c r="Q591" s="25"/>
      <c r="R591"/>
      <c r="S591" s="67">
        <v>26.42</v>
      </c>
      <c r="T591" s="67">
        <v>38.68</v>
      </c>
      <c r="U591" s="66">
        <f t="shared" si="137"/>
        <v>0.4640423921271763</v>
      </c>
      <c r="V591" s="73" t="str">
        <f t="shared" si="138"/>
        <v>N</v>
      </c>
      <c r="W591" s="66">
        <f t="shared" si="127"/>
        <v>0</v>
      </c>
      <c r="X591" s="73" t="str">
        <f t="shared" si="139"/>
        <v>N</v>
      </c>
      <c r="Y591" s="73" t="str">
        <f t="shared" si="135"/>
        <v>N</v>
      </c>
      <c r="Z591" s="68">
        <f t="shared" si="128"/>
        <v>36.75</v>
      </c>
      <c r="AB591" s="59"/>
      <c r="AD591" s="59"/>
    </row>
    <row r="592" spans="1:30" s="58" customFormat="1" x14ac:dyDescent="0.25">
      <c r="A592" s="37" t="s">
        <v>629</v>
      </c>
      <c r="B592" s="38">
        <v>6003750</v>
      </c>
      <c r="C592" s="38">
        <v>145726</v>
      </c>
      <c r="D592" s="38">
        <v>0</v>
      </c>
      <c r="E592" s="71">
        <v>2.6851699999999998</v>
      </c>
      <c r="F592" s="71">
        <f t="shared" si="129"/>
        <v>0.71220000000000006</v>
      </c>
      <c r="G592" s="71">
        <v>5.3403200000000002</v>
      </c>
      <c r="H592" s="71">
        <f t="shared" si="130"/>
        <v>3.79</v>
      </c>
      <c r="I592" s="71">
        <f t="shared" si="131"/>
        <v>3.8483999999999998</v>
      </c>
      <c r="J592" s="71">
        <f t="shared" si="132"/>
        <v>3.74566</v>
      </c>
      <c r="K592" s="71">
        <v>3.5340099999999999</v>
      </c>
      <c r="L592" s="71">
        <f t="shared" si="133"/>
        <v>3.661</v>
      </c>
      <c r="M592" s="60">
        <f t="shared" si="134"/>
        <v>0.73345260857689154</v>
      </c>
      <c r="N592" s="72">
        <f t="shared" si="136"/>
        <v>0.73</v>
      </c>
      <c r="O592" s="61">
        <v>11.26</v>
      </c>
      <c r="P592" s="62">
        <f t="shared" si="126"/>
        <v>11.26</v>
      </c>
      <c r="Q592" s="25"/>
      <c r="R592"/>
      <c r="S592" s="61">
        <v>13.51</v>
      </c>
      <c r="T592" s="61">
        <v>15.02</v>
      </c>
      <c r="U592" s="60">
        <f t="shared" si="137"/>
        <v>0.11176905995558845</v>
      </c>
      <c r="V592" s="71" t="str">
        <f t="shared" si="138"/>
        <v>N</v>
      </c>
      <c r="W592" s="60">
        <f t="shared" si="127"/>
        <v>-0.25033288948069238</v>
      </c>
      <c r="X592" s="71" t="str">
        <f t="shared" si="139"/>
        <v>Y</v>
      </c>
      <c r="Y592" s="71" t="str">
        <f t="shared" si="135"/>
        <v>N</v>
      </c>
      <c r="Z592" s="62">
        <f t="shared" si="128"/>
        <v>14.27</v>
      </c>
      <c r="AB592" s="59"/>
      <c r="AD592" s="59"/>
    </row>
    <row r="593" spans="1:30" s="58" customFormat="1" x14ac:dyDescent="0.25">
      <c r="A593" s="34" t="s">
        <v>630</v>
      </c>
      <c r="B593" s="36">
        <v>6009427</v>
      </c>
      <c r="C593" s="36">
        <v>145442</v>
      </c>
      <c r="D593" s="36">
        <v>0</v>
      </c>
      <c r="E593" s="2">
        <v>2.6348799999999999</v>
      </c>
      <c r="F593" s="2">
        <f t="shared" si="129"/>
        <v>0.71220000000000006</v>
      </c>
      <c r="G593" s="2">
        <v>3.8033700000000001</v>
      </c>
      <c r="H593" s="2">
        <f t="shared" si="130"/>
        <v>3.79</v>
      </c>
      <c r="I593" s="2">
        <f t="shared" si="131"/>
        <v>3.8483999999999998</v>
      </c>
      <c r="J593" s="2">
        <f t="shared" si="132"/>
        <v>2.6676500000000001</v>
      </c>
      <c r="K593" s="2">
        <v>2.9950999999999999</v>
      </c>
      <c r="L593" s="2">
        <f t="shared" si="133"/>
        <v>2.6676500000000001</v>
      </c>
      <c r="M593" s="63">
        <f t="shared" si="134"/>
        <v>0.9877157798061964</v>
      </c>
      <c r="N593" s="70">
        <f t="shared" si="136"/>
        <v>0.98</v>
      </c>
      <c r="O593" s="64">
        <v>29.68</v>
      </c>
      <c r="P593" s="65">
        <f t="shared" si="126"/>
        <v>29.68</v>
      </c>
      <c r="Q593" s="25"/>
      <c r="R593"/>
      <c r="S593" s="64">
        <v>21.15</v>
      </c>
      <c r="T593" s="64">
        <v>23.46</v>
      </c>
      <c r="U593" s="63">
        <f t="shared" si="137"/>
        <v>0.10921985815602848</v>
      </c>
      <c r="V593" s="2" t="str">
        <f t="shared" si="138"/>
        <v>N</v>
      </c>
      <c r="W593" s="63">
        <f t="shared" si="127"/>
        <v>0.26513213981244665</v>
      </c>
      <c r="X593" s="2" t="str">
        <f t="shared" si="139"/>
        <v>N</v>
      </c>
      <c r="Y593" s="2" t="str">
        <f t="shared" si="135"/>
        <v>N</v>
      </c>
      <c r="Z593" s="65">
        <f t="shared" si="128"/>
        <v>22.290000000000003</v>
      </c>
      <c r="AB593" s="59"/>
      <c r="AD593" s="59"/>
    </row>
    <row r="594" spans="1:30" s="58" customFormat="1" x14ac:dyDescent="0.25">
      <c r="A594" s="34" t="s">
        <v>631</v>
      </c>
      <c r="B594" s="36">
        <v>6003263</v>
      </c>
      <c r="C594" s="36">
        <v>145795</v>
      </c>
      <c r="D594" s="36">
        <v>0</v>
      </c>
      <c r="E594" s="2">
        <v>2.6749700000000001</v>
      </c>
      <c r="F594" s="2">
        <f t="shared" si="129"/>
        <v>0.71220000000000006</v>
      </c>
      <c r="G594" s="2">
        <v>4.1298300000000001</v>
      </c>
      <c r="H594" s="2">
        <f t="shared" si="130"/>
        <v>3.79</v>
      </c>
      <c r="I594" s="2">
        <f t="shared" si="131"/>
        <v>3.8483999999999998</v>
      </c>
      <c r="J594" s="2">
        <f t="shared" si="132"/>
        <v>2.89663</v>
      </c>
      <c r="K594" s="2">
        <v>3.2862200000000001</v>
      </c>
      <c r="L594" s="2">
        <f t="shared" si="133"/>
        <v>2.89663</v>
      </c>
      <c r="M594" s="63">
        <f t="shared" si="134"/>
        <v>0.92347659176353214</v>
      </c>
      <c r="N594" s="70">
        <f t="shared" si="136"/>
        <v>0.92</v>
      </c>
      <c r="O594" s="64">
        <v>25.77</v>
      </c>
      <c r="P594" s="65">
        <f t="shared" si="126"/>
        <v>25.77</v>
      </c>
      <c r="Q594" s="25"/>
      <c r="R594"/>
      <c r="S594" s="64">
        <v>16.52</v>
      </c>
      <c r="T594" s="64">
        <v>31.53</v>
      </c>
      <c r="U594" s="63">
        <f t="shared" si="137"/>
        <v>0.9085956416464892</v>
      </c>
      <c r="V594" s="2" t="str">
        <f t="shared" si="138"/>
        <v>N</v>
      </c>
      <c r="W594" s="63">
        <f t="shared" si="127"/>
        <v>-0.1826831588962893</v>
      </c>
      <c r="X594" s="2" t="str">
        <f t="shared" si="139"/>
        <v>Y</v>
      </c>
      <c r="Y594" s="2" t="str">
        <f t="shared" si="135"/>
        <v>N</v>
      </c>
      <c r="Z594" s="65">
        <f t="shared" si="128"/>
        <v>29.96</v>
      </c>
      <c r="AB594" s="59"/>
      <c r="AD594" s="59"/>
    </row>
    <row r="595" spans="1:30" s="58" customFormat="1" x14ac:dyDescent="0.25">
      <c r="A595" s="34" t="s">
        <v>632</v>
      </c>
      <c r="B595" s="36">
        <v>6009443</v>
      </c>
      <c r="C595" s="36">
        <v>145879</v>
      </c>
      <c r="D595" s="36">
        <v>0</v>
      </c>
      <c r="E595" s="2">
        <v>3.16378</v>
      </c>
      <c r="F595" s="2">
        <f t="shared" si="129"/>
        <v>0.71220000000000006</v>
      </c>
      <c r="G595" s="2">
        <v>5.0160400000000003</v>
      </c>
      <c r="H595" s="2">
        <f t="shared" si="130"/>
        <v>3.79</v>
      </c>
      <c r="I595" s="2">
        <f t="shared" si="131"/>
        <v>3.8483999999999998</v>
      </c>
      <c r="J595" s="2">
        <f t="shared" si="132"/>
        <v>3.5182099999999998</v>
      </c>
      <c r="K595" s="2">
        <v>3.6827100000000002</v>
      </c>
      <c r="L595" s="2">
        <f t="shared" si="133"/>
        <v>3.5182099999999998</v>
      </c>
      <c r="M595" s="63">
        <f t="shared" si="134"/>
        <v>0.89925842971283698</v>
      </c>
      <c r="N595" s="70">
        <f t="shared" si="136"/>
        <v>0.89</v>
      </c>
      <c r="O595" s="64">
        <v>23.46</v>
      </c>
      <c r="P595" s="65">
        <f t="shared" si="126"/>
        <v>23.46</v>
      </c>
      <c r="Q595" s="25"/>
      <c r="R595"/>
      <c r="S595" s="64">
        <v>25</v>
      </c>
      <c r="T595" s="64">
        <v>24.23</v>
      </c>
      <c r="U595" s="63">
        <f t="shared" si="137"/>
        <v>-3.0799999999999984E-2</v>
      </c>
      <c r="V595" s="2" t="str">
        <f t="shared" si="138"/>
        <v>N</v>
      </c>
      <c r="W595" s="63">
        <f t="shared" si="127"/>
        <v>-3.1778786628146906E-2</v>
      </c>
      <c r="X595" s="2" t="str">
        <f t="shared" si="139"/>
        <v>N</v>
      </c>
      <c r="Y595" s="2" t="str">
        <f t="shared" si="135"/>
        <v>N</v>
      </c>
      <c r="Z595" s="65">
        <f t="shared" si="128"/>
        <v>23.020000000000003</v>
      </c>
      <c r="AB595" s="59"/>
      <c r="AD595" s="59"/>
    </row>
    <row r="596" spans="1:30" s="58" customFormat="1" x14ac:dyDescent="0.25">
      <c r="A596" s="39" t="s">
        <v>633</v>
      </c>
      <c r="B596" s="40">
        <v>6002588</v>
      </c>
      <c r="C596" s="40">
        <v>146086</v>
      </c>
      <c r="D596" s="40">
        <v>0</v>
      </c>
      <c r="E596" s="73">
        <v>3.33907</v>
      </c>
      <c r="F596" s="73">
        <f t="shared" si="129"/>
        <v>0.71220000000000006</v>
      </c>
      <c r="G596" s="73">
        <v>3.6493600000000002</v>
      </c>
      <c r="H596" s="73">
        <f t="shared" si="130"/>
        <v>3.79</v>
      </c>
      <c r="I596" s="73">
        <f t="shared" si="131"/>
        <v>3.8483999999999998</v>
      </c>
      <c r="J596" s="73">
        <f t="shared" si="132"/>
        <v>2.5596299999999998</v>
      </c>
      <c r="K596" s="73">
        <v>2.7446999999999999</v>
      </c>
      <c r="L596" s="73">
        <f t="shared" si="133"/>
        <v>2.5596299999999998</v>
      </c>
      <c r="M596" s="66">
        <f t="shared" si="134"/>
        <v>1.3045127616100765</v>
      </c>
      <c r="N596" s="74">
        <f t="shared" si="136"/>
        <v>1.3</v>
      </c>
      <c r="O596" s="67">
        <v>38.68</v>
      </c>
      <c r="P596" s="68">
        <f t="shared" si="126"/>
        <v>38.68</v>
      </c>
      <c r="Q596" s="25"/>
      <c r="R596"/>
      <c r="S596" s="67">
        <v>33.159999999999997</v>
      </c>
      <c r="T596" s="67">
        <v>31.51</v>
      </c>
      <c r="U596" s="66">
        <f t="shared" si="137"/>
        <v>-4.9758745476477538E-2</v>
      </c>
      <c r="V596" s="73" t="str">
        <f t="shared" si="138"/>
        <v>N</v>
      </c>
      <c r="W596" s="66">
        <f t="shared" si="127"/>
        <v>0.2275468105363376</v>
      </c>
      <c r="X596" s="73" t="str">
        <f t="shared" si="139"/>
        <v>N</v>
      </c>
      <c r="Y596" s="73" t="str">
        <f t="shared" si="135"/>
        <v>N</v>
      </c>
      <c r="Z596" s="68">
        <f t="shared" si="128"/>
        <v>29.94</v>
      </c>
      <c r="AB596" s="59"/>
      <c r="AD596" s="59"/>
    </row>
    <row r="597" spans="1:30" s="58" customFormat="1" x14ac:dyDescent="0.25">
      <c r="A597" s="37" t="s">
        <v>634</v>
      </c>
      <c r="B597" s="38">
        <v>6004188</v>
      </c>
      <c r="C597" s="38">
        <v>145466</v>
      </c>
      <c r="D597" s="38">
        <v>0</v>
      </c>
      <c r="E597" s="71">
        <v>3.3787099999999999</v>
      </c>
      <c r="F597" s="71">
        <f t="shared" si="129"/>
        <v>0.71220000000000006</v>
      </c>
      <c r="G597" s="71">
        <v>3.8446699999999998</v>
      </c>
      <c r="H597" s="71">
        <f t="shared" si="130"/>
        <v>3.79</v>
      </c>
      <c r="I597" s="71">
        <f t="shared" si="131"/>
        <v>3.8483999999999998</v>
      </c>
      <c r="J597" s="71">
        <f t="shared" si="132"/>
        <v>2.6966199999999998</v>
      </c>
      <c r="K597" s="71">
        <v>3.10229</v>
      </c>
      <c r="L597" s="71">
        <f t="shared" si="133"/>
        <v>2.6966199999999998</v>
      </c>
      <c r="M597" s="60">
        <f t="shared" si="134"/>
        <v>1.2529425725537897</v>
      </c>
      <c r="N597" s="72">
        <f t="shared" si="136"/>
        <v>1.25</v>
      </c>
      <c r="O597" s="61">
        <v>38.68</v>
      </c>
      <c r="P597" s="62">
        <f t="shared" si="126"/>
        <v>38.68</v>
      </c>
      <c r="Q597" s="25"/>
      <c r="R597"/>
      <c r="S597" s="61">
        <v>36.89</v>
      </c>
      <c r="T597" s="61">
        <v>36.590000000000003</v>
      </c>
      <c r="U597" s="60">
        <f t="shared" si="137"/>
        <v>-8.1322851721332915E-3</v>
      </c>
      <c r="V597" s="71" t="str">
        <f t="shared" si="138"/>
        <v>N</v>
      </c>
      <c r="W597" s="60">
        <f t="shared" si="127"/>
        <v>5.7119431538671661E-2</v>
      </c>
      <c r="X597" s="71" t="str">
        <f t="shared" si="139"/>
        <v>N</v>
      </c>
      <c r="Y597" s="71" t="str">
        <f t="shared" si="135"/>
        <v>N</v>
      </c>
      <c r="Z597" s="62">
        <f t="shared" si="128"/>
        <v>34.769999999999996</v>
      </c>
      <c r="AB597" s="59"/>
      <c r="AD597" s="59"/>
    </row>
    <row r="598" spans="1:30" s="58" customFormat="1" x14ac:dyDescent="0.25">
      <c r="A598" s="34" t="s">
        <v>635</v>
      </c>
      <c r="B598" s="36">
        <v>6009484</v>
      </c>
      <c r="C598" s="36">
        <v>146070</v>
      </c>
      <c r="D598" s="36">
        <v>0</v>
      </c>
      <c r="E598" s="2">
        <v>3.68248</v>
      </c>
      <c r="F598" s="2">
        <f t="shared" si="129"/>
        <v>0.71220000000000006</v>
      </c>
      <c r="G598" s="2">
        <v>3.6036000000000001</v>
      </c>
      <c r="H598" s="2">
        <f t="shared" si="130"/>
        <v>3.79</v>
      </c>
      <c r="I598" s="2">
        <f t="shared" si="131"/>
        <v>3.8483999999999998</v>
      </c>
      <c r="J598" s="2">
        <f t="shared" si="132"/>
        <v>2.5275400000000001</v>
      </c>
      <c r="K598" s="2">
        <v>2.8964099999999999</v>
      </c>
      <c r="L598" s="2">
        <f t="shared" si="133"/>
        <v>2.5275400000000001</v>
      </c>
      <c r="M598" s="63">
        <f t="shared" si="134"/>
        <v>1.4569423233658023</v>
      </c>
      <c r="N598" s="70">
        <f t="shared" si="136"/>
        <v>1.45</v>
      </c>
      <c r="O598" s="64">
        <v>38.68</v>
      </c>
      <c r="P598" s="65">
        <f t="shared" si="126"/>
        <v>38.68</v>
      </c>
      <c r="Q598" s="25"/>
      <c r="R598"/>
      <c r="S598" s="64">
        <v>37.340000000000003</v>
      </c>
      <c r="T598" s="64">
        <v>38.68</v>
      </c>
      <c r="U598" s="63">
        <f t="shared" si="137"/>
        <v>3.5886448848419822E-2</v>
      </c>
      <c r="V598" s="2" t="str">
        <f t="shared" si="138"/>
        <v>N</v>
      </c>
      <c r="W598" s="63">
        <f t="shared" si="127"/>
        <v>0</v>
      </c>
      <c r="X598" s="2" t="str">
        <f t="shared" si="139"/>
        <v>N</v>
      </c>
      <c r="Y598" s="2" t="str">
        <f t="shared" si="135"/>
        <v>N</v>
      </c>
      <c r="Z598" s="65">
        <f t="shared" si="128"/>
        <v>36.75</v>
      </c>
      <c r="AB598" s="59"/>
      <c r="AD598" s="59"/>
    </row>
    <row r="599" spans="1:30" s="58" customFormat="1" x14ac:dyDescent="0.25">
      <c r="A599" s="34" t="s">
        <v>636</v>
      </c>
      <c r="B599" s="36">
        <v>6002711</v>
      </c>
      <c r="C599" s="36">
        <v>145985</v>
      </c>
      <c r="D599" s="36">
        <v>0</v>
      </c>
      <c r="E599" s="2">
        <v>2.4956700000000001</v>
      </c>
      <c r="F599" s="2">
        <f t="shared" si="129"/>
        <v>0.71220000000000006</v>
      </c>
      <c r="G599" s="2">
        <v>5.2311699999999997</v>
      </c>
      <c r="H599" s="2">
        <f t="shared" si="130"/>
        <v>3.79</v>
      </c>
      <c r="I599" s="2">
        <f t="shared" si="131"/>
        <v>3.8483999999999998</v>
      </c>
      <c r="J599" s="2">
        <f t="shared" si="132"/>
        <v>3.6690999999999998</v>
      </c>
      <c r="K599" s="2">
        <v>3.2349600000000001</v>
      </c>
      <c r="L599" s="2">
        <f t="shared" si="133"/>
        <v>3.4954399999999999</v>
      </c>
      <c r="M599" s="63">
        <f t="shared" si="134"/>
        <v>0.71397878378687663</v>
      </c>
      <c r="N599" s="70">
        <f t="shared" si="136"/>
        <v>0.71</v>
      </c>
      <c r="O599" s="64">
        <v>9.75</v>
      </c>
      <c r="P599" s="65">
        <f t="shared" si="126"/>
        <v>9.75</v>
      </c>
      <c r="Q599" s="25"/>
      <c r="R599"/>
      <c r="S599" s="64">
        <v>12.01</v>
      </c>
      <c r="T599" s="64">
        <v>11.41</v>
      </c>
      <c r="U599" s="63">
        <f t="shared" si="137"/>
        <v>-4.9958368026644433E-2</v>
      </c>
      <c r="V599" s="2" t="str">
        <f t="shared" si="138"/>
        <v>N</v>
      </c>
      <c r="W599" s="63">
        <f t="shared" si="127"/>
        <v>-0.14548641542506574</v>
      </c>
      <c r="X599" s="2" t="str">
        <f t="shared" si="139"/>
        <v>Y</v>
      </c>
      <c r="Y599" s="2" t="str">
        <f t="shared" si="135"/>
        <v>N</v>
      </c>
      <c r="Z599" s="65">
        <f t="shared" si="128"/>
        <v>10.84</v>
      </c>
      <c r="AB599" s="59"/>
      <c r="AD599" s="59"/>
    </row>
    <row r="600" spans="1:30" s="58" customFormat="1" x14ac:dyDescent="0.25">
      <c r="A600" s="37" t="s">
        <v>637</v>
      </c>
      <c r="B600" s="38">
        <v>6012165</v>
      </c>
      <c r="C600" s="38">
        <v>145647</v>
      </c>
      <c r="D600" s="38">
        <v>0</v>
      </c>
      <c r="E600" s="71">
        <v>3.3076599999999998</v>
      </c>
      <c r="F600" s="71">
        <f t="shared" si="129"/>
        <v>0.71220000000000006</v>
      </c>
      <c r="G600" s="71">
        <v>4.5106900000000003</v>
      </c>
      <c r="H600" s="71">
        <f t="shared" si="130"/>
        <v>3.79</v>
      </c>
      <c r="I600" s="71">
        <f t="shared" si="131"/>
        <v>3.8483999999999998</v>
      </c>
      <c r="J600" s="71">
        <f t="shared" si="132"/>
        <v>3.1637599999999999</v>
      </c>
      <c r="K600" s="71">
        <v>3.1812200000000002</v>
      </c>
      <c r="L600" s="71">
        <f t="shared" si="133"/>
        <v>3.1637599999999999</v>
      </c>
      <c r="M600" s="60">
        <f t="shared" si="134"/>
        <v>1.045483854653956</v>
      </c>
      <c r="N600" s="72">
        <f t="shared" si="136"/>
        <v>1.04</v>
      </c>
      <c r="O600" s="61">
        <v>33.159999999999997</v>
      </c>
      <c r="P600" s="62">
        <f t="shared" si="126"/>
        <v>33.159999999999997</v>
      </c>
      <c r="Q600" s="25"/>
      <c r="R600"/>
      <c r="S600" s="61">
        <v>26.42</v>
      </c>
      <c r="T600" s="61">
        <v>38.380000000000003</v>
      </c>
      <c r="U600" s="60">
        <f t="shared" si="137"/>
        <v>0.45268735806207416</v>
      </c>
      <c r="V600" s="71" t="str">
        <f t="shared" si="138"/>
        <v>N</v>
      </c>
      <c r="W600" s="60">
        <f t="shared" si="127"/>
        <v>-0.136008337675873</v>
      </c>
      <c r="X600" s="71" t="str">
        <f t="shared" si="139"/>
        <v>Y</v>
      </c>
      <c r="Y600" s="71" t="str">
        <f t="shared" si="135"/>
        <v>N</v>
      </c>
      <c r="Z600" s="62">
        <f t="shared" si="128"/>
        <v>36.47</v>
      </c>
      <c r="AB600" s="59"/>
      <c r="AD600" s="59"/>
    </row>
    <row r="601" spans="1:30" s="58" customFormat="1" x14ac:dyDescent="0.25">
      <c r="A601" s="34" t="s">
        <v>638</v>
      </c>
      <c r="B601" s="36">
        <v>6006134</v>
      </c>
      <c r="C601" s="36">
        <v>145881</v>
      </c>
      <c r="D601" s="36">
        <v>0</v>
      </c>
      <c r="E601" s="2">
        <v>3.1332200000000001</v>
      </c>
      <c r="F601" s="2">
        <f t="shared" si="129"/>
        <v>0.71220000000000006</v>
      </c>
      <c r="G601" s="2">
        <v>4.9978800000000003</v>
      </c>
      <c r="H601" s="2">
        <f t="shared" si="130"/>
        <v>3.79</v>
      </c>
      <c r="I601" s="2">
        <f t="shared" si="131"/>
        <v>3.8483999999999998</v>
      </c>
      <c r="J601" s="2">
        <f t="shared" si="132"/>
        <v>3.5054699999999999</v>
      </c>
      <c r="K601" s="2">
        <v>3.0870000000000002</v>
      </c>
      <c r="L601" s="2">
        <f t="shared" si="133"/>
        <v>3.3380800000000002</v>
      </c>
      <c r="M601" s="63">
        <f t="shared" si="134"/>
        <v>0.93862939174615345</v>
      </c>
      <c r="N601" s="70">
        <f t="shared" si="136"/>
        <v>0.93</v>
      </c>
      <c r="O601" s="64">
        <v>26.42</v>
      </c>
      <c r="P601" s="65">
        <f t="shared" si="126"/>
        <v>26.42</v>
      </c>
      <c r="Q601" s="25"/>
      <c r="R601"/>
      <c r="S601" s="64">
        <v>21.92</v>
      </c>
      <c r="T601" s="64">
        <v>21.15</v>
      </c>
      <c r="U601" s="63">
        <f t="shared" si="137"/>
        <v>-3.512773722627751E-2</v>
      </c>
      <c r="V601" s="2" t="str">
        <f t="shared" si="138"/>
        <v>N</v>
      </c>
      <c r="W601" s="63">
        <f t="shared" si="127"/>
        <v>0.24917257683215147</v>
      </c>
      <c r="X601" s="2" t="str">
        <f t="shared" si="139"/>
        <v>N</v>
      </c>
      <c r="Y601" s="2" t="str">
        <f t="shared" si="135"/>
        <v>N</v>
      </c>
      <c r="Z601" s="65">
        <f t="shared" si="128"/>
        <v>20.100000000000001</v>
      </c>
      <c r="AB601" s="59"/>
      <c r="AD601" s="59"/>
    </row>
    <row r="602" spans="1:30" s="58" customFormat="1" x14ac:dyDescent="0.25">
      <c r="A602" s="34" t="s">
        <v>639</v>
      </c>
      <c r="B602" s="36">
        <v>6009260</v>
      </c>
      <c r="C602" s="36">
        <v>145903</v>
      </c>
      <c r="D602" s="36">
        <v>0</v>
      </c>
      <c r="E602" s="2">
        <v>3.6978900000000001</v>
      </c>
      <c r="F602" s="2">
        <f t="shared" si="129"/>
        <v>0.71220000000000006</v>
      </c>
      <c r="G602" s="2">
        <v>3.8790100000000001</v>
      </c>
      <c r="H602" s="2">
        <f t="shared" si="130"/>
        <v>3.79</v>
      </c>
      <c r="I602" s="2">
        <f t="shared" si="131"/>
        <v>3.8483999999999998</v>
      </c>
      <c r="J602" s="2">
        <f t="shared" si="132"/>
        <v>2.72071</v>
      </c>
      <c r="K602" s="2">
        <v>3.04338</v>
      </c>
      <c r="L602" s="2">
        <f t="shared" si="133"/>
        <v>2.72071</v>
      </c>
      <c r="M602" s="63">
        <f t="shared" si="134"/>
        <v>1.3591636006777643</v>
      </c>
      <c r="N602" s="70">
        <f t="shared" si="136"/>
        <v>1.35</v>
      </c>
      <c r="O602" s="64">
        <v>38.68</v>
      </c>
      <c r="P602" s="65">
        <f t="shared" si="126"/>
        <v>38.68</v>
      </c>
      <c r="Q602" s="25"/>
      <c r="R602"/>
      <c r="S602" s="64">
        <v>36.44</v>
      </c>
      <c r="T602" s="64">
        <v>38.229999999999997</v>
      </c>
      <c r="U602" s="63">
        <f t="shared" si="137"/>
        <v>4.912184412733258E-2</v>
      </c>
      <c r="V602" s="2" t="str">
        <f t="shared" si="138"/>
        <v>N</v>
      </c>
      <c r="W602" s="63">
        <f t="shared" si="127"/>
        <v>1.1770860580695864E-2</v>
      </c>
      <c r="X602" s="2" t="str">
        <f t="shared" si="139"/>
        <v>N</v>
      </c>
      <c r="Y602" s="2" t="str">
        <f t="shared" si="135"/>
        <v>N</v>
      </c>
      <c r="Z602" s="65">
        <f t="shared" si="128"/>
        <v>36.32</v>
      </c>
      <c r="AB602" s="59"/>
      <c r="AD602" s="59"/>
    </row>
    <row r="603" spans="1:30" s="58" customFormat="1" x14ac:dyDescent="0.25">
      <c r="A603" s="34" t="s">
        <v>640</v>
      </c>
      <c r="B603" s="36">
        <v>6007934</v>
      </c>
      <c r="C603" s="36">
        <v>145779</v>
      </c>
      <c r="D603" s="36">
        <v>0</v>
      </c>
      <c r="E603" s="2">
        <v>3.5150800000000002</v>
      </c>
      <c r="F603" s="2">
        <f t="shared" si="129"/>
        <v>0.71220000000000006</v>
      </c>
      <c r="G603" s="2">
        <v>4.4882999999999997</v>
      </c>
      <c r="H603" s="2">
        <f t="shared" si="130"/>
        <v>3.79</v>
      </c>
      <c r="I603" s="2">
        <f t="shared" si="131"/>
        <v>3.8483999999999998</v>
      </c>
      <c r="J603" s="2">
        <f t="shared" si="132"/>
        <v>3.1480600000000001</v>
      </c>
      <c r="K603" s="2">
        <v>3.3899499999999998</v>
      </c>
      <c r="L603" s="2">
        <f t="shared" si="133"/>
        <v>3.1480600000000001</v>
      </c>
      <c r="M603" s="63">
        <f t="shared" si="134"/>
        <v>1.1165860879398741</v>
      </c>
      <c r="N603" s="70">
        <f t="shared" si="136"/>
        <v>1.1100000000000001</v>
      </c>
      <c r="O603" s="64">
        <v>36.590000000000003</v>
      </c>
      <c r="P603" s="65">
        <f t="shared" si="126"/>
        <v>36.590000000000003</v>
      </c>
      <c r="Q603" s="25"/>
      <c r="R603"/>
      <c r="S603" s="64">
        <v>28.38</v>
      </c>
      <c r="T603" s="64">
        <v>33.71</v>
      </c>
      <c r="U603" s="63">
        <f t="shared" si="137"/>
        <v>0.18780831571529252</v>
      </c>
      <c r="V603" s="2" t="str">
        <f t="shared" si="138"/>
        <v>N</v>
      </c>
      <c r="W603" s="63">
        <f t="shared" si="127"/>
        <v>8.54345891426877E-2</v>
      </c>
      <c r="X603" s="2" t="str">
        <f t="shared" si="139"/>
        <v>N</v>
      </c>
      <c r="Y603" s="2" t="str">
        <f t="shared" si="135"/>
        <v>N</v>
      </c>
      <c r="Z603" s="65">
        <f t="shared" si="128"/>
        <v>32.03</v>
      </c>
      <c r="AB603" s="59"/>
      <c r="AD603" s="59"/>
    </row>
    <row r="604" spans="1:30" s="58" customFormat="1" x14ac:dyDescent="0.25">
      <c r="A604" s="39" t="s">
        <v>641</v>
      </c>
      <c r="B604" s="40">
        <v>6007868</v>
      </c>
      <c r="C604" s="40">
        <v>145671</v>
      </c>
      <c r="D604" s="40">
        <v>0</v>
      </c>
      <c r="E604" s="73">
        <v>3.4102299999999999</v>
      </c>
      <c r="F604" s="73">
        <f t="shared" si="129"/>
        <v>0.71220000000000006</v>
      </c>
      <c r="G604" s="73">
        <v>4.9692299999999996</v>
      </c>
      <c r="H604" s="73">
        <f t="shared" si="130"/>
        <v>3.79</v>
      </c>
      <c r="I604" s="73">
        <f t="shared" si="131"/>
        <v>3.8483999999999998</v>
      </c>
      <c r="J604" s="73">
        <f t="shared" si="132"/>
        <v>3.4853800000000001</v>
      </c>
      <c r="K604" s="73">
        <v>3.5240900000000002</v>
      </c>
      <c r="L604" s="73">
        <f t="shared" si="133"/>
        <v>3.4853800000000001</v>
      </c>
      <c r="M604" s="66">
        <f t="shared" si="134"/>
        <v>0.9784385059878693</v>
      </c>
      <c r="N604" s="74">
        <f t="shared" si="136"/>
        <v>0.97</v>
      </c>
      <c r="O604" s="67">
        <v>29.03</v>
      </c>
      <c r="P604" s="68">
        <f t="shared" si="126"/>
        <v>29.03</v>
      </c>
      <c r="Q604" s="25"/>
      <c r="R604"/>
      <c r="S604" s="67">
        <v>27.07</v>
      </c>
      <c r="T604" s="67">
        <v>30.33</v>
      </c>
      <c r="U604" s="66">
        <f t="shared" si="137"/>
        <v>0.12042851865533793</v>
      </c>
      <c r="V604" s="73" t="str">
        <f t="shared" si="138"/>
        <v>N</v>
      </c>
      <c r="W604" s="66">
        <f t="shared" si="127"/>
        <v>-4.2861852950873629E-2</v>
      </c>
      <c r="X604" s="73" t="str">
        <f t="shared" si="139"/>
        <v>N</v>
      </c>
      <c r="Y604" s="73" t="str">
        <f t="shared" si="135"/>
        <v>N</v>
      </c>
      <c r="Z604" s="68">
        <f t="shared" si="128"/>
        <v>28.82</v>
      </c>
      <c r="AB604" s="59"/>
      <c r="AD604" s="59"/>
    </row>
    <row r="605" spans="1:30" s="58" customFormat="1" x14ac:dyDescent="0.25">
      <c r="A605" s="37" t="s">
        <v>642</v>
      </c>
      <c r="B605" s="38">
        <v>6014856</v>
      </c>
      <c r="C605" s="38">
        <v>145970</v>
      </c>
      <c r="D605" s="38">
        <v>0</v>
      </c>
      <c r="E605" s="71">
        <v>2.90279</v>
      </c>
      <c r="F605" s="71">
        <f t="shared" si="129"/>
        <v>0.71220000000000006</v>
      </c>
      <c r="G605" s="71">
        <v>4.8103100000000003</v>
      </c>
      <c r="H605" s="71">
        <f t="shared" si="130"/>
        <v>3.79</v>
      </c>
      <c r="I605" s="71">
        <f t="shared" si="131"/>
        <v>3.8483999999999998</v>
      </c>
      <c r="J605" s="71">
        <f t="shared" si="132"/>
        <v>3.37391</v>
      </c>
      <c r="K605" s="71">
        <v>3.0891500000000001</v>
      </c>
      <c r="L605" s="71">
        <f t="shared" si="133"/>
        <v>3.2600099999999999</v>
      </c>
      <c r="M605" s="60">
        <f t="shared" si="134"/>
        <v>0.89042364900721171</v>
      </c>
      <c r="N605" s="72">
        <f t="shared" si="136"/>
        <v>0.89</v>
      </c>
      <c r="O605" s="61">
        <v>23.46</v>
      </c>
      <c r="P605" s="62">
        <f t="shared" si="126"/>
        <v>25.1</v>
      </c>
      <c r="Q605" s="25"/>
      <c r="R605"/>
      <c r="S605" s="61">
        <v>28.38</v>
      </c>
      <c r="T605" s="61">
        <v>26.42</v>
      </c>
      <c r="U605" s="60">
        <f t="shared" si="137"/>
        <v>-6.9062720225510826E-2</v>
      </c>
      <c r="V605" s="71" t="str">
        <f t="shared" si="138"/>
        <v>Y</v>
      </c>
      <c r="W605" s="60">
        <f t="shared" si="127"/>
        <v>-0.11203633610900836</v>
      </c>
      <c r="X605" s="71" t="str">
        <f t="shared" si="139"/>
        <v>Y</v>
      </c>
      <c r="Y605" s="71" t="str">
        <f t="shared" si="135"/>
        <v>Y</v>
      </c>
      <c r="Z605" s="62">
        <f t="shared" si="128"/>
        <v>25.1</v>
      </c>
      <c r="AB605" s="59"/>
      <c r="AD605" s="59"/>
    </row>
    <row r="606" spans="1:30" s="58" customFormat="1" x14ac:dyDescent="0.25">
      <c r="A606" s="34" t="s">
        <v>643</v>
      </c>
      <c r="B606" s="36">
        <v>6012991</v>
      </c>
      <c r="C606" s="36">
        <v>145721</v>
      </c>
      <c r="D606" s="36">
        <v>0</v>
      </c>
      <c r="E606" s="2">
        <v>3.3912200000000001</v>
      </c>
      <c r="F606" s="2">
        <f t="shared" si="129"/>
        <v>0.71220000000000006</v>
      </c>
      <c r="G606" s="2">
        <v>4.14872</v>
      </c>
      <c r="H606" s="2">
        <f t="shared" si="130"/>
        <v>3.79</v>
      </c>
      <c r="I606" s="2">
        <f t="shared" si="131"/>
        <v>3.8483999999999998</v>
      </c>
      <c r="J606" s="2">
        <f t="shared" si="132"/>
        <v>2.9098799999999998</v>
      </c>
      <c r="K606" s="2">
        <v>3.3061400000000001</v>
      </c>
      <c r="L606" s="2">
        <f t="shared" si="133"/>
        <v>2.9098799999999998</v>
      </c>
      <c r="M606" s="63">
        <f t="shared" si="134"/>
        <v>1.1654157559761915</v>
      </c>
      <c r="N606" s="70">
        <f t="shared" si="136"/>
        <v>1.1599999999999999</v>
      </c>
      <c r="O606" s="64">
        <v>37.340000000000003</v>
      </c>
      <c r="P606" s="65">
        <f t="shared" si="126"/>
        <v>37.340000000000003</v>
      </c>
      <c r="Q606" s="25"/>
      <c r="R606"/>
      <c r="S606" s="64">
        <v>36.74</v>
      </c>
      <c r="T606" s="64">
        <v>38.68</v>
      </c>
      <c r="U606" s="63">
        <f t="shared" si="137"/>
        <v>5.2803483941208429E-2</v>
      </c>
      <c r="V606" s="2" t="str">
        <f t="shared" si="138"/>
        <v>N</v>
      </c>
      <c r="W606" s="63">
        <f t="shared" si="127"/>
        <v>-3.464322647362969E-2</v>
      </c>
      <c r="X606" s="2" t="str">
        <f t="shared" si="139"/>
        <v>N</v>
      </c>
      <c r="Y606" s="2" t="str">
        <f t="shared" si="135"/>
        <v>N</v>
      </c>
      <c r="Z606" s="65">
        <f t="shared" si="128"/>
        <v>36.75</v>
      </c>
      <c r="AB606" s="59"/>
      <c r="AD606" s="59"/>
    </row>
    <row r="607" spans="1:30" s="58" customFormat="1" x14ac:dyDescent="0.25">
      <c r="A607" s="34" t="s">
        <v>644</v>
      </c>
      <c r="B607" s="36">
        <v>6011332</v>
      </c>
      <c r="C607" s="36">
        <v>145602</v>
      </c>
      <c r="D607" s="36">
        <v>0</v>
      </c>
      <c r="E607" s="2">
        <v>4.1641000000000004</v>
      </c>
      <c r="F607" s="2">
        <f t="shared" si="129"/>
        <v>0.71220000000000006</v>
      </c>
      <c r="G607" s="2">
        <v>4.0689099999999998</v>
      </c>
      <c r="H607" s="2">
        <f t="shared" si="130"/>
        <v>3.79</v>
      </c>
      <c r="I607" s="2">
        <f t="shared" si="131"/>
        <v>3.8483999999999998</v>
      </c>
      <c r="J607" s="2">
        <f t="shared" si="132"/>
        <v>2.8538999999999999</v>
      </c>
      <c r="K607" s="2">
        <v>3.3924699999999999</v>
      </c>
      <c r="L607" s="2">
        <f t="shared" si="133"/>
        <v>2.8538999999999999</v>
      </c>
      <c r="M607" s="63">
        <f t="shared" si="134"/>
        <v>1.4590910683625917</v>
      </c>
      <c r="N607" s="70">
        <f t="shared" si="136"/>
        <v>1.45</v>
      </c>
      <c r="O607" s="64">
        <v>38.68</v>
      </c>
      <c r="P607" s="65">
        <f t="shared" si="126"/>
        <v>38.68</v>
      </c>
      <c r="Q607" s="25"/>
      <c r="R607"/>
      <c r="S607" s="64">
        <v>38.68</v>
      </c>
      <c r="T607" s="64">
        <v>38.68</v>
      </c>
      <c r="U607" s="63">
        <f t="shared" si="137"/>
        <v>0</v>
      </c>
      <c r="V607" s="2" t="str">
        <f t="shared" si="138"/>
        <v>N</v>
      </c>
      <c r="W607" s="63">
        <f t="shared" si="127"/>
        <v>0</v>
      </c>
      <c r="X607" s="2" t="str">
        <f t="shared" si="139"/>
        <v>N</v>
      </c>
      <c r="Y607" s="2" t="str">
        <f t="shared" si="135"/>
        <v>N</v>
      </c>
      <c r="Z607" s="65">
        <f t="shared" si="128"/>
        <v>36.75</v>
      </c>
      <c r="AB607" s="59"/>
      <c r="AD607" s="59"/>
    </row>
    <row r="608" spans="1:30" s="58" customFormat="1" x14ac:dyDescent="0.25">
      <c r="A608" s="34" t="s">
        <v>645</v>
      </c>
      <c r="B608" s="36">
        <v>6009674</v>
      </c>
      <c r="C608" s="36">
        <v>146019</v>
      </c>
      <c r="D608" s="36">
        <v>0</v>
      </c>
      <c r="E608" s="2">
        <v>3.41635</v>
      </c>
      <c r="F608" s="2">
        <f t="shared" si="129"/>
        <v>0.71220000000000006</v>
      </c>
      <c r="G608" s="2">
        <v>3.4859599999999999</v>
      </c>
      <c r="H608" s="2">
        <f t="shared" si="130"/>
        <v>3.79</v>
      </c>
      <c r="I608" s="2">
        <f t="shared" si="131"/>
        <v>3.8483999999999998</v>
      </c>
      <c r="J608" s="2">
        <f t="shared" si="132"/>
        <v>2.44503</v>
      </c>
      <c r="K608" s="2">
        <v>3.1030500000000001</v>
      </c>
      <c r="L608" s="2">
        <f t="shared" si="133"/>
        <v>2.44503</v>
      </c>
      <c r="M608" s="63">
        <f t="shared" si="134"/>
        <v>1.3972630192676572</v>
      </c>
      <c r="N608" s="70">
        <f t="shared" si="136"/>
        <v>1.39</v>
      </c>
      <c r="O608" s="64">
        <v>38.68</v>
      </c>
      <c r="P608" s="65">
        <f t="shared" si="126"/>
        <v>38.68</v>
      </c>
      <c r="Q608" s="25"/>
      <c r="R608"/>
      <c r="S608" s="64">
        <v>38.08</v>
      </c>
      <c r="T608" s="64">
        <v>38.68</v>
      </c>
      <c r="U608" s="63">
        <f t="shared" si="137"/>
        <v>1.5756302521008441E-2</v>
      </c>
      <c r="V608" s="2" t="str">
        <f t="shared" si="138"/>
        <v>N</v>
      </c>
      <c r="W608" s="63">
        <f t="shared" si="127"/>
        <v>0</v>
      </c>
      <c r="X608" s="2" t="str">
        <f t="shared" si="139"/>
        <v>N</v>
      </c>
      <c r="Y608" s="2" t="str">
        <f t="shared" si="135"/>
        <v>N</v>
      </c>
      <c r="Z608" s="65">
        <f t="shared" si="128"/>
        <v>36.75</v>
      </c>
      <c r="AB608" s="59"/>
      <c r="AD608" s="59"/>
    </row>
    <row r="609" spans="1:30" s="58" customFormat="1" x14ac:dyDescent="0.25">
      <c r="A609" s="39" t="s">
        <v>646</v>
      </c>
      <c r="B609" s="40">
        <v>6009682</v>
      </c>
      <c r="C609" s="40">
        <v>146100</v>
      </c>
      <c r="D609" s="40">
        <v>0</v>
      </c>
      <c r="E609" s="73">
        <v>4.1581000000000001</v>
      </c>
      <c r="F609" s="73">
        <f t="shared" si="129"/>
        <v>0.71220000000000006</v>
      </c>
      <c r="G609" s="73">
        <v>3.2172399999999999</v>
      </c>
      <c r="H609" s="73">
        <f t="shared" si="130"/>
        <v>3.79</v>
      </c>
      <c r="I609" s="73">
        <f t="shared" si="131"/>
        <v>3.8483999999999998</v>
      </c>
      <c r="J609" s="73">
        <f t="shared" si="132"/>
        <v>2.2565499999999998</v>
      </c>
      <c r="K609" s="73">
        <v>2.9797099999999999</v>
      </c>
      <c r="L609" s="73">
        <f t="shared" si="133"/>
        <v>2.2565499999999998</v>
      </c>
      <c r="M609" s="66">
        <f t="shared" si="134"/>
        <v>1.8426801976468505</v>
      </c>
      <c r="N609" s="74">
        <f t="shared" si="136"/>
        <v>1.84</v>
      </c>
      <c r="O609" s="67">
        <v>38.68</v>
      </c>
      <c r="P609" s="68">
        <f t="shared" si="126"/>
        <v>38.68</v>
      </c>
      <c r="Q609" s="25"/>
      <c r="R609"/>
      <c r="S609" s="67">
        <v>38.68</v>
      </c>
      <c r="T609" s="67">
        <v>38.68</v>
      </c>
      <c r="U609" s="66">
        <f t="shared" si="137"/>
        <v>0</v>
      </c>
      <c r="V609" s="73" t="str">
        <f t="shared" si="138"/>
        <v>N</v>
      </c>
      <c r="W609" s="66">
        <f t="shared" si="127"/>
        <v>0</v>
      </c>
      <c r="X609" s="73" t="str">
        <f t="shared" si="139"/>
        <v>N</v>
      </c>
      <c r="Y609" s="73" t="str">
        <f t="shared" si="135"/>
        <v>N</v>
      </c>
      <c r="Z609" s="68">
        <f t="shared" si="128"/>
        <v>36.75</v>
      </c>
      <c r="AB609" s="59"/>
      <c r="AD609" s="59"/>
    </row>
    <row r="610" spans="1:30" s="58" customFormat="1" x14ac:dyDescent="0.25">
      <c r="A610" s="37" t="s">
        <v>647</v>
      </c>
      <c r="B610" s="38">
        <v>6004725</v>
      </c>
      <c r="C610" s="38">
        <v>145336</v>
      </c>
      <c r="D610" s="38">
        <v>0</v>
      </c>
      <c r="E610" s="71">
        <v>3.92788</v>
      </c>
      <c r="F610" s="71">
        <f t="shared" si="129"/>
        <v>0.71220000000000006</v>
      </c>
      <c r="G610" s="71">
        <v>5.1649399999999996</v>
      </c>
      <c r="H610" s="71">
        <f t="shared" si="130"/>
        <v>3.79</v>
      </c>
      <c r="I610" s="71">
        <f t="shared" si="131"/>
        <v>3.8483999999999998</v>
      </c>
      <c r="J610" s="71">
        <f t="shared" si="132"/>
        <v>3.6226500000000001</v>
      </c>
      <c r="K610" s="71">
        <v>3.3842099999999999</v>
      </c>
      <c r="L610" s="71">
        <f t="shared" si="133"/>
        <v>3.5272700000000001</v>
      </c>
      <c r="M610" s="60">
        <f t="shared" si="134"/>
        <v>1.1135750878157895</v>
      </c>
      <c r="N610" s="72">
        <f t="shared" si="136"/>
        <v>1.1100000000000001</v>
      </c>
      <c r="O610" s="61">
        <v>36.590000000000003</v>
      </c>
      <c r="P610" s="62">
        <f t="shared" si="126"/>
        <v>36.590000000000003</v>
      </c>
      <c r="Q610" s="25"/>
      <c r="R610"/>
      <c r="S610" s="61">
        <v>36.89</v>
      </c>
      <c r="T610" s="61">
        <v>38.08</v>
      </c>
      <c r="U610" s="60">
        <f t="shared" si="137"/>
        <v>3.2258064516128969E-2</v>
      </c>
      <c r="V610" s="71" t="str">
        <f t="shared" si="138"/>
        <v>N</v>
      </c>
      <c r="W610" s="60">
        <f t="shared" si="127"/>
        <v>-3.912815126050407E-2</v>
      </c>
      <c r="X610" s="71" t="str">
        <f t="shared" si="139"/>
        <v>N</v>
      </c>
      <c r="Y610" s="71" t="str">
        <f t="shared" si="135"/>
        <v>N</v>
      </c>
      <c r="Z610" s="62">
        <f t="shared" si="128"/>
        <v>36.18</v>
      </c>
      <c r="AB610" s="59"/>
      <c r="AD610" s="59"/>
    </row>
    <row r="611" spans="1:30" s="58" customFormat="1" x14ac:dyDescent="0.25">
      <c r="A611" s="34" t="s">
        <v>648</v>
      </c>
      <c r="B611" s="36">
        <v>6005516</v>
      </c>
      <c r="C611" s="36">
        <v>145875</v>
      </c>
      <c r="D611" s="36">
        <v>0</v>
      </c>
      <c r="E611" s="2">
        <v>3.6333700000000002</v>
      </c>
      <c r="F611" s="2">
        <f t="shared" si="129"/>
        <v>0.71220000000000006</v>
      </c>
      <c r="G611" s="2">
        <v>4.7024600000000003</v>
      </c>
      <c r="H611" s="2">
        <f t="shared" si="130"/>
        <v>3.79</v>
      </c>
      <c r="I611" s="2">
        <f t="shared" si="131"/>
        <v>3.8483999999999998</v>
      </c>
      <c r="J611" s="2">
        <f t="shared" si="132"/>
        <v>3.29827</v>
      </c>
      <c r="K611" s="2">
        <v>3.45702</v>
      </c>
      <c r="L611" s="2">
        <f t="shared" si="133"/>
        <v>3.29827</v>
      </c>
      <c r="M611" s="63">
        <f t="shared" si="134"/>
        <v>1.1015987169031038</v>
      </c>
      <c r="N611" s="70">
        <f t="shared" si="136"/>
        <v>1.1000000000000001</v>
      </c>
      <c r="O611" s="64">
        <v>36.44</v>
      </c>
      <c r="P611" s="65">
        <f t="shared" si="126"/>
        <v>36.44</v>
      </c>
      <c r="Q611" s="25"/>
      <c r="R611"/>
      <c r="S611" s="64">
        <v>32.07</v>
      </c>
      <c r="T611" s="64">
        <v>37.630000000000003</v>
      </c>
      <c r="U611" s="63">
        <f t="shared" si="137"/>
        <v>0.17337075148113509</v>
      </c>
      <c r="V611" s="2" t="str">
        <f t="shared" si="138"/>
        <v>N</v>
      </c>
      <c r="W611" s="63">
        <f t="shared" si="127"/>
        <v>-3.1623704491097658E-2</v>
      </c>
      <c r="X611" s="2" t="str">
        <f t="shared" si="139"/>
        <v>N</v>
      </c>
      <c r="Y611" s="2" t="str">
        <f t="shared" si="135"/>
        <v>N</v>
      </c>
      <c r="Z611" s="65">
        <f t="shared" si="128"/>
        <v>35.75</v>
      </c>
      <c r="AB611" s="59"/>
      <c r="AD611" s="59"/>
    </row>
    <row r="612" spans="1:30" s="58" customFormat="1" x14ac:dyDescent="0.25">
      <c r="A612" s="34" t="s">
        <v>649</v>
      </c>
      <c r="B612" s="36">
        <v>6014377</v>
      </c>
      <c r="C612" s="36">
        <v>146028</v>
      </c>
      <c r="D612" s="36">
        <v>0</v>
      </c>
      <c r="E612" s="2">
        <v>4.1113999999999997</v>
      </c>
      <c r="F612" s="2">
        <f t="shared" si="129"/>
        <v>0.71220000000000006</v>
      </c>
      <c r="G612" s="2">
        <v>4.3300299999999998</v>
      </c>
      <c r="H612" s="2">
        <f t="shared" si="130"/>
        <v>3.79</v>
      </c>
      <c r="I612" s="2">
        <f t="shared" si="131"/>
        <v>3.8483999999999998</v>
      </c>
      <c r="J612" s="2">
        <f t="shared" si="132"/>
        <v>3.0370499999999998</v>
      </c>
      <c r="K612" s="2">
        <v>3.2302599999999999</v>
      </c>
      <c r="L612" s="2">
        <f t="shared" si="133"/>
        <v>3.0370499999999998</v>
      </c>
      <c r="M612" s="63">
        <f t="shared" si="134"/>
        <v>1.3537478803444132</v>
      </c>
      <c r="N612" s="70">
        <f t="shared" si="136"/>
        <v>1.35</v>
      </c>
      <c r="O612" s="64">
        <v>38.68</v>
      </c>
      <c r="P612" s="65">
        <f t="shared" si="126"/>
        <v>38.68</v>
      </c>
      <c r="Q612" s="25"/>
      <c r="R612"/>
      <c r="S612" s="64">
        <v>38.68</v>
      </c>
      <c r="T612" s="64">
        <v>34.799999999999997</v>
      </c>
      <c r="U612" s="63">
        <f t="shared" si="137"/>
        <v>-0.10031023784901764</v>
      </c>
      <c r="V612" s="2" t="str">
        <f t="shared" si="138"/>
        <v>Y</v>
      </c>
      <c r="W612" s="63">
        <f t="shared" si="127"/>
        <v>0.11149425287356331</v>
      </c>
      <c r="X612" s="2" t="str">
        <f t="shared" si="139"/>
        <v>N</v>
      </c>
      <c r="Y612" s="2" t="str">
        <f t="shared" si="135"/>
        <v>N</v>
      </c>
      <c r="Z612" s="65">
        <f t="shared" si="128"/>
        <v>33.06</v>
      </c>
      <c r="AB612" s="59"/>
      <c r="AD612" s="59"/>
    </row>
    <row r="613" spans="1:30" s="58" customFormat="1" x14ac:dyDescent="0.25">
      <c r="A613" s="34" t="s">
        <v>650</v>
      </c>
      <c r="B613" s="36">
        <v>6014963</v>
      </c>
      <c r="C613" s="36">
        <v>145923</v>
      </c>
      <c r="D613" s="36">
        <v>0</v>
      </c>
      <c r="E613" s="2">
        <v>3.3492899999999999</v>
      </c>
      <c r="F613" s="2">
        <f t="shared" si="129"/>
        <v>0.71220000000000006</v>
      </c>
      <c r="G613" s="2">
        <v>5.0039199999999999</v>
      </c>
      <c r="H613" s="2">
        <f t="shared" si="130"/>
        <v>3.79</v>
      </c>
      <c r="I613" s="2">
        <f t="shared" si="131"/>
        <v>3.8483999999999998</v>
      </c>
      <c r="J613" s="2">
        <f t="shared" si="132"/>
        <v>3.5097100000000001</v>
      </c>
      <c r="K613" s="2">
        <v>3.4937999999999998</v>
      </c>
      <c r="L613" s="2">
        <f t="shared" si="133"/>
        <v>3.5033500000000002</v>
      </c>
      <c r="M613" s="63">
        <f t="shared" si="134"/>
        <v>0.95602494755020184</v>
      </c>
      <c r="N613" s="70">
        <f t="shared" si="136"/>
        <v>0.95</v>
      </c>
      <c r="O613" s="64">
        <v>27.72</v>
      </c>
      <c r="P613" s="65">
        <f t="shared" si="126"/>
        <v>27.72</v>
      </c>
      <c r="Q613" s="25"/>
      <c r="R613"/>
      <c r="S613" s="64">
        <v>21.15</v>
      </c>
      <c r="T613" s="64">
        <v>29.03</v>
      </c>
      <c r="U613" s="63">
        <f t="shared" si="137"/>
        <v>0.37257683215130039</v>
      </c>
      <c r="V613" s="2" t="str">
        <f t="shared" si="138"/>
        <v>N</v>
      </c>
      <c r="W613" s="63">
        <f t="shared" si="127"/>
        <v>-4.5125732001377962E-2</v>
      </c>
      <c r="X613" s="2" t="str">
        <f t="shared" si="139"/>
        <v>N</v>
      </c>
      <c r="Y613" s="2" t="str">
        <f t="shared" si="135"/>
        <v>N</v>
      </c>
      <c r="Z613" s="65">
        <f t="shared" si="128"/>
        <v>27.580000000000002</v>
      </c>
      <c r="AB613" s="59"/>
      <c r="AD613" s="59"/>
    </row>
    <row r="614" spans="1:30" s="58" customFormat="1" x14ac:dyDescent="0.25">
      <c r="A614" s="39" t="s">
        <v>651</v>
      </c>
      <c r="B614" s="40">
        <v>6008825</v>
      </c>
      <c r="C614" s="40">
        <v>145632</v>
      </c>
      <c r="D614" s="40">
        <v>0</v>
      </c>
      <c r="E614" s="73">
        <v>3.6284399999999999</v>
      </c>
      <c r="F614" s="73">
        <f t="shared" si="129"/>
        <v>0.71220000000000006</v>
      </c>
      <c r="G614" s="73">
        <v>5.6070200000000003</v>
      </c>
      <c r="H614" s="73">
        <f t="shared" si="130"/>
        <v>3.79</v>
      </c>
      <c r="I614" s="73">
        <f t="shared" si="131"/>
        <v>3.8483999999999998</v>
      </c>
      <c r="J614" s="73">
        <f t="shared" si="132"/>
        <v>3.9327200000000002</v>
      </c>
      <c r="K614" s="73">
        <v>3.7539600000000002</v>
      </c>
      <c r="L614" s="73">
        <f t="shared" si="133"/>
        <v>3.8612199999999999</v>
      </c>
      <c r="M614" s="66">
        <f t="shared" si="134"/>
        <v>0.93971335484639573</v>
      </c>
      <c r="N614" s="74">
        <f t="shared" si="136"/>
        <v>0.93</v>
      </c>
      <c r="O614" s="67">
        <v>26.42</v>
      </c>
      <c r="P614" s="68">
        <f t="shared" si="126"/>
        <v>26.42</v>
      </c>
      <c r="Q614" s="25"/>
      <c r="R614"/>
      <c r="S614" s="67">
        <v>24.23</v>
      </c>
      <c r="T614" s="67">
        <v>30.33</v>
      </c>
      <c r="U614" s="66">
        <f t="shared" si="137"/>
        <v>0.25175402393726776</v>
      </c>
      <c r="V614" s="73" t="str">
        <f t="shared" si="138"/>
        <v>N</v>
      </c>
      <c r="W614" s="66">
        <f t="shared" si="127"/>
        <v>-0.12891526541378162</v>
      </c>
      <c r="X614" s="73" t="str">
        <f t="shared" si="139"/>
        <v>Y</v>
      </c>
      <c r="Y614" s="73" t="str">
        <f t="shared" si="135"/>
        <v>N</v>
      </c>
      <c r="Z614" s="68">
        <f t="shared" si="128"/>
        <v>28.82</v>
      </c>
      <c r="AB614" s="59"/>
      <c r="AD614" s="59"/>
    </row>
    <row r="615" spans="1:30" s="58" customFormat="1" x14ac:dyDescent="0.25">
      <c r="A615" s="37" t="s">
        <v>652</v>
      </c>
      <c r="B615" s="38">
        <v>6008262</v>
      </c>
      <c r="C615" s="38">
        <v>145806</v>
      </c>
      <c r="D615" s="38">
        <v>0</v>
      </c>
      <c r="E615" s="71">
        <v>2.49505</v>
      </c>
      <c r="F615" s="71">
        <f t="shared" si="129"/>
        <v>0.71220000000000006</v>
      </c>
      <c r="G615" s="71">
        <v>4.4528800000000004</v>
      </c>
      <c r="H615" s="71">
        <f t="shared" si="130"/>
        <v>3.79</v>
      </c>
      <c r="I615" s="71">
        <f t="shared" si="131"/>
        <v>3.8483999999999998</v>
      </c>
      <c r="J615" s="71">
        <f t="shared" si="132"/>
        <v>3.1232199999999999</v>
      </c>
      <c r="K615" s="71">
        <v>2.6892200000000002</v>
      </c>
      <c r="L615" s="71">
        <f t="shared" si="133"/>
        <v>2.9496199999999999</v>
      </c>
      <c r="M615" s="60">
        <f t="shared" si="134"/>
        <v>0.84588862294126022</v>
      </c>
      <c r="N615" s="72">
        <f t="shared" si="136"/>
        <v>0.84</v>
      </c>
      <c r="O615" s="61">
        <v>19.600000000000001</v>
      </c>
      <c r="P615" s="62">
        <f t="shared" si="126"/>
        <v>19.600000000000001</v>
      </c>
      <c r="Q615" s="25"/>
      <c r="R615"/>
      <c r="S615" s="61">
        <v>9.75</v>
      </c>
      <c r="T615" s="61">
        <v>14.26</v>
      </c>
      <c r="U615" s="60">
        <f t="shared" si="137"/>
        <v>0.46256410256410252</v>
      </c>
      <c r="V615" s="71" t="str">
        <f t="shared" si="138"/>
        <v>N</v>
      </c>
      <c r="W615" s="60">
        <f t="shared" si="127"/>
        <v>0.37447405329593281</v>
      </c>
      <c r="X615" s="71" t="str">
        <f t="shared" si="139"/>
        <v>N</v>
      </c>
      <c r="Y615" s="71" t="str">
        <f t="shared" si="135"/>
        <v>N</v>
      </c>
      <c r="Z615" s="62">
        <f t="shared" si="128"/>
        <v>13.549999999999999</v>
      </c>
      <c r="AB615" s="59"/>
      <c r="AD615" s="59"/>
    </row>
    <row r="616" spans="1:30" s="58" customFormat="1" x14ac:dyDescent="0.25">
      <c r="A616" s="34" t="s">
        <v>653</v>
      </c>
      <c r="B616" s="36">
        <v>6009740</v>
      </c>
      <c r="C616" s="36">
        <v>145000</v>
      </c>
      <c r="D616" s="36">
        <v>0</v>
      </c>
      <c r="E616" s="2">
        <v>3.4509300000000001</v>
      </c>
      <c r="F616" s="2">
        <f t="shared" si="129"/>
        <v>0.71220000000000006</v>
      </c>
      <c r="G616" s="2">
        <v>5.1031300000000002</v>
      </c>
      <c r="H616" s="2">
        <f t="shared" si="130"/>
        <v>3.79</v>
      </c>
      <c r="I616" s="2">
        <f t="shared" si="131"/>
        <v>3.8483999999999998</v>
      </c>
      <c r="J616" s="2">
        <f t="shared" si="132"/>
        <v>3.5792999999999999</v>
      </c>
      <c r="K616" s="2">
        <v>3.2582200000000001</v>
      </c>
      <c r="L616" s="2">
        <f t="shared" si="133"/>
        <v>3.4508700000000001</v>
      </c>
      <c r="M616" s="63">
        <f t="shared" si="134"/>
        <v>1.0000173869198201</v>
      </c>
      <c r="N616" s="70">
        <f t="shared" si="136"/>
        <v>1</v>
      </c>
      <c r="O616" s="64">
        <v>30.98</v>
      </c>
      <c r="P616" s="65">
        <f t="shared" si="126"/>
        <v>30.98</v>
      </c>
      <c r="Q616" s="25"/>
      <c r="R616"/>
      <c r="S616" s="64">
        <v>18.059999999999999</v>
      </c>
      <c r="T616" s="64">
        <v>29.03</v>
      </c>
      <c r="U616" s="63">
        <f t="shared" si="137"/>
        <v>0.60741971207087508</v>
      </c>
      <c r="V616" s="2" t="str">
        <f t="shared" si="138"/>
        <v>N</v>
      </c>
      <c r="W616" s="63">
        <f t="shared" si="127"/>
        <v>6.7171891147089186E-2</v>
      </c>
      <c r="X616" s="2" t="str">
        <f t="shared" si="139"/>
        <v>N</v>
      </c>
      <c r="Y616" s="2" t="str">
        <f t="shared" si="135"/>
        <v>N</v>
      </c>
      <c r="Z616" s="65">
        <f t="shared" si="128"/>
        <v>27.580000000000002</v>
      </c>
      <c r="AB616" s="59"/>
      <c r="AD616" s="59"/>
    </row>
    <row r="617" spans="1:30" s="58" customFormat="1" x14ac:dyDescent="0.25">
      <c r="A617" s="34" t="s">
        <v>654</v>
      </c>
      <c r="B617" s="36">
        <v>6002430</v>
      </c>
      <c r="C617" s="36">
        <v>145659</v>
      </c>
      <c r="D617" s="36">
        <v>0</v>
      </c>
      <c r="E617" s="2">
        <v>2.6244399999999999</v>
      </c>
      <c r="F617" s="2">
        <f t="shared" si="129"/>
        <v>0.71220000000000006</v>
      </c>
      <c r="G617" s="2">
        <v>4.7545500000000001</v>
      </c>
      <c r="H617" s="2">
        <f t="shared" si="130"/>
        <v>3.79</v>
      </c>
      <c r="I617" s="2">
        <f t="shared" si="131"/>
        <v>3.8483999999999998</v>
      </c>
      <c r="J617" s="2">
        <f t="shared" si="132"/>
        <v>3.3348</v>
      </c>
      <c r="K617" s="2">
        <v>2.8992399999999998</v>
      </c>
      <c r="L617" s="2">
        <f t="shared" si="133"/>
        <v>3.1605799999999999</v>
      </c>
      <c r="M617" s="63">
        <f t="shared" si="134"/>
        <v>0.83036657828626392</v>
      </c>
      <c r="N617" s="70">
        <f t="shared" si="136"/>
        <v>0.83</v>
      </c>
      <c r="O617" s="64">
        <v>18.829999999999998</v>
      </c>
      <c r="P617" s="65">
        <f t="shared" si="126"/>
        <v>18.829999999999998</v>
      </c>
      <c r="Q617" s="25"/>
      <c r="R617"/>
      <c r="S617" s="64">
        <v>21.15</v>
      </c>
      <c r="T617" s="64">
        <v>21.92</v>
      </c>
      <c r="U617" s="63">
        <f t="shared" si="137"/>
        <v>3.6406619385342939E-2</v>
      </c>
      <c r="V617" s="2" t="str">
        <f t="shared" si="138"/>
        <v>N</v>
      </c>
      <c r="W617" s="63">
        <f t="shared" si="127"/>
        <v>-0.14096715328467169</v>
      </c>
      <c r="X617" s="2" t="str">
        <f t="shared" si="139"/>
        <v>Y</v>
      </c>
      <c r="Y617" s="2" t="str">
        <f t="shared" si="135"/>
        <v>N</v>
      </c>
      <c r="Z617" s="65">
        <f t="shared" si="128"/>
        <v>20.830000000000002</v>
      </c>
      <c r="AB617" s="59"/>
      <c r="AD617" s="59"/>
    </row>
    <row r="618" spans="1:30" s="58" customFormat="1" x14ac:dyDescent="0.25">
      <c r="A618" s="34" t="s">
        <v>655</v>
      </c>
      <c r="B618" s="36">
        <v>6009757</v>
      </c>
      <c r="C618" s="36">
        <v>145939</v>
      </c>
      <c r="D618" s="36">
        <v>0</v>
      </c>
      <c r="E618" s="2">
        <v>2.9481600000000001</v>
      </c>
      <c r="F618" s="2">
        <f t="shared" si="129"/>
        <v>0.71220000000000006</v>
      </c>
      <c r="G618" s="2">
        <v>4.7319300000000002</v>
      </c>
      <c r="H618" s="2">
        <f t="shared" si="130"/>
        <v>3.79</v>
      </c>
      <c r="I618" s="2">
        <f t="shared" si="131"/>
        <v>3.8483999999999998</v>
      </c>
      <c r="J618" s="2">
        <f t="shared" si="132"/>
        <v>3.31894</v>
      </c>
      <c r="K618" s="2">
        <v>3.1231399999999998</v>
      </c>
      <c r="L618" s="2">
        <f t="shared" si="133"/>
        <v>3.2406199999999998</v>
      </c>
      <c r="M618" s="63">
        <f t="shared" si="134"/>
        <v>0.90975183761132139</v>
      </c>
      <c r="N618" s="70">
        <f t="shared" si="136"/>
        <v>0.9</v>
      </c>
      <c r="O618" s="64">
        <v>24.23</v>
      </c>
      <c r="P618" s="65">
        <f t="shared" si="126"/>
        <v>24.490000000000002</v>
      </c>
      <c r="Q618" s="25"/>
      <c r="R618"/>
      <c r="S618" s="64">
        <v>27.72</v>
      </c>
      <c r="T618" s="64">
        <v>25.77</v>
      </c>
      <c r="U618" s="63">
        <f t="shared" si="137"/>
        <v>-7.0346320346320323E-2</v>
      </c>
      <c r="V618" s="2" t="str">
        <f t="shared" si="138"/>
        <v>Y</v>
      </c>
      <c r="W618" s="63">
        <f t="shared" si="127"/>
        <v>-5.9759410166860656E-2</v>
      </c>
      <c r="X618" s="2" t="str">
        <f t="shared" si="139"/>
        <v>Y</v>
      </c>
      <c r="Y618" s="2" t="str">
        <f t="shared" si="135"/>
        <v>Y</v>
      </c>
      <c r="Z618" s="65">
        <f t="shared" si="128"/>
        <v>24.490000000000002</v>
      </c>
      <c r="AB618" s="59"/>
      <c r="AD618" s="59"/>
    </row>
    <row r="619" spans="1:30" s="58" customFormat="1" x14ac:dyDescent="0.25">
      <c r="A619" s="39" t="s">
        <v>656</v>
      </c>
      <c r="B619" s="40">
        <v>6009765</v>
      </c>
      <c r="C619" s="40">
        <v>145389</v>
      </c>
      <c r="D619" s="40">
        <v>0</v>
      </c>
      <c r="E619" s="73">
        <v>3.1093799999999998</v>
      </c>
      <c r="F619" s="73">
        <f t="shared" si="129"/>
        <v>0.71220000000000006</v>
      </c>
      <c r="G619" s="73">
        <v>3.78261</v>
      </c>
      <c r="H619" s="73">
        <f t="shared" si="130"/>
        <v>3.79</v>
      </c>
      <c r="I619" s="73">
        <f t="shared" si="131"/>
        <v>3.8483999999999998</v>
      </c>
      <c r="J619" s="73">
        <f t="shared" si="132"/>
        <v>2.6530900000000002</v>
      </c>
      <c r="K619" s="73">
        <v>2.8839299999999999</v>
      </c>
      <c r="L619" s="73">
        <f t="shared" si="133"/>
        <v>2.6530900000000002</v>
      </c>
      <c r="M619" s="66">
        <f t="shared" si="134"/>
        <v>1.1719843654003443</v>
      </c>
      <c r="N619" s="74">
        <f t="shared" si="136"/>
        <v>1.17</v>
      </c>
      <c r="O619" s="67">
        <v>37.49</v>
      </c>
      <c r="P619" s="68">
        <f t="shared" si="126"/>
        <v>37.49</v>
      </c>
      <c r="Q619" s="25"/>
      <c r="R619"/>
      <c r="S619" s="67">
        <v>37.19</v>
      </c>
      <c r="T619" s="67">
        <v>38.68</v>
      </c>
      <c r="U619" s="66">
        <f t="shared" si="137"/>
        <v>4.0064533476741118E-2</v>
      </c>
      <c r="V619" s="73" t="str">
        <f t="shared" si="138"/>
        <v>N</v>
      </c>
      <c r="W619" s="66">
        <f t="shared" si="127"/>
        <v>-3.0765253360909971E-2</v>
      </c>
      <c r="X619" s="73" t="str">
        <f t="shared" si="139"/>
        <v>N</v>
      </c>
      <c r="Y619" s="73" t="str">
        <f t="shared" si="135"/>
        <v>N</v>
      </c>
      <c r="Z619" s="68">
        <f t="shared" si="128"/>
        <v>36.75</v>
      </c>
      <c r="AB619" s="59"/>
      <c r="AD619" s="59"/>
    </row>
    <row r="620" spans="1:30" s="58" customFormat="1" x14ac:dyDescent="0.25">
      <c r="A620" s="37" t="s">
        <v>657</v>
      </c>
      <c r="B620" s="38">
        <v>6009435</v>
      </c>
      <c r="C620" s="38">
        <v>145887</v>
      </c>
      <c r="D620" s="38">
        <v>0</v>
      </c>
      <c r="E620" s="71">
        <v>3.95913</v>
      </c>
      <c r="F620" s="71">
        <f t="shared" si="129"/>
        <v>0.71220000000000006</v>
      </c>
      <c r="G620" s="71">
        <v>4.8570200000000003</v>
      </c>
      <c r="H620" s="71">
        <f t="shared" si="130"/>
        <v>3.79</v>
      </c>
      <c r="I620" s="71">
        <f t="shared" si="131"/>
        <v>3.8483999999999998</v>
      </c>
      <c r="J620" s="71">
        <f t="shared" si="132"/>
        <v>3.4066800000000002</v>
      </c>
      <c r="K620" s="71">
        <v>3.5715400000000002</v>
      </c>
      <c r="L620" s="71">
        <f t="shared" si="133"/>
        <v>3.4066800000000002</v>
      </c>
      <c r="M620" s="60">
        <f t="shared" si="134"/>
        <v>1.1621666842791221</v>
      </c>
      <c r="N620" s="72">
        <f t="shared" si="136"/>
        <v>1.1599999999999999</v>
      </c>
      <c r="O620" s="61">
        <v>37.340000000000003</v>
      </c>
      <c r="P620" s="62">
        <f t="shared" si="126"/>
        <v>37.340000000000003</v>
      </c>
      <c r="Q620" s="25"/>
      <c r="R620"/>
      <c r="S620" s="61">
        <v>36.590000000000003</v>
      </c>
      <c r="T620" s="61">
        <v>37.04</v>
      </c>
      <c r="U620" s="60">
        <f t="shared" si="137"/>
        <v>1.2298442197321555E-2</v>
      </c>
      <c r="V620" s="71" t="str">
        <f t="shared" si="138"/>
        <v>N</v>
      </c>
      <c r="W620" s="60">
        <f t="shared" si="127"/>
        <v>8.0993520518359684E-3</v>
      </c>
      <c r="X620" s="71" t="str">
        <f t="shared" si="139"/>
        <v>N</v>
      </c>
      <c r="Y620" s="71" t="str">
        <f t="shared" si="135"/>
        <v>N</v>
      </c>
      <c r="Z620" s="62">
        <f t="shared" si="128"/>
        <v>35.19</v>
      </c>
      <c r="AB620" s="59"/>
      <c r="AD620" s="59"/>
    </row>
    <row r="621" spans="1:30" s="58" customFormat="1" x14ac:dyDescent="0.25">
      <c r="A621" s="34" t="s">
        <v>658</v>
      </c>
      <c r="B621" s="36">
        <v>6006365</v>
      </c>
      <c r="C621" s="36">
        <v>146147</v>
      </c>
      <c r="D621" s="36">
        <v>0</v>
      </c>
      <c r="E621" s="2">
        <v>3.8485299999999998</v>
      </c>
      <c r="F621" s="2">
        <f t="shared" si="129"/>
        <v>0.71220000000000006</v>
      </c>
      <c r="G621" s="2">
        <v>4.9645900000000003</v>
      </c>
      <c r="H621" s="2">
        <f t="shared" si="130"/>
        <v>3.79</v>
      </c>
      <c r="I621" s="2">
        <f t="shared" si="131"/>
        <v>3.8483999999999998</v>
      </c>
      <c r="J621" s="2">
        <f t="shared" si="132"/>
        <v>3.4821300000000002</v>
      </c>
      <c r="K621" s="2">
        <v>3.22268</v>
      </c>
      <c r="L621" s="2">
        <f t="shared" si="133"/>
        <v>3.3783500000000002</v>
      </c>
      <c r="M621" s="63">
        <f t="shared" si="134"/>
        <v>1.1391744490653721</v>
      </c>
      <c r="N621" s="70">
        <f t="shared" si="136"/>
        <v>1.1299999999999999</v>
      </c>
      <c r="O621" s="64">
        <v>36.89</v>
      </c>
      <c r="P621" s="65">
        <f t="shared" si="126"/>
        <v>36.89</v>
      </c>
      <c r="Q621" s="25"/>
      <c r="R621"/>
      <c r="S621" s="64">
        <v>32.619999999999997</v>
      </c>
      <c r="T621" s="64">
        <v>37.340000000000003</v>
      </c>
      <c r="U621" s="63">
        <f t="shared" si="137"/>
        <v>0.14469650521152685</v>
      </c>
      <c r="V621" s="2" t="str">
        <f t="shared" si="138"/>
        <v>N</v>
      </c>
      <c r="W621" s="63">
        <f t="shared" si="127"/>
        <v>-1.2051419389394826E-2</v>
      </c>
      <c r="X621" s="2" t="str">
        <f t="shared" si="139"/>
        <v>N</v>
      </c>
      <c r="Y621" s="2" t="str">
        <f t="shared" si="135"/>
        <v>N</v>
      </c>
      <c r="Z621" s="65">
        <f t="shared" si="128"/>
        <v>35.479999999999997</v>
      </c>
      <c r="AB621" s="59"/>
      <c r="AD621" s="59"/>
    </row>
    <row r="622" spans="1:30" s="58" customFormat="1" x14ac:dyDescent="0.25">
      <c r="A622" s="34" t="s">
        <v>659</v>
      </c>
      <c r="B622" s="36">
        <v>6009856</v>
      </c>
      <c r="C622" s="36">
        <v>145429</v>
      </c>
      <c r="D622" s="36">
        <v>6</v>
      </c>
      <c r="E622" s="2">
        <v>2.6562000000000001</v>
      </c>
      <c r="F622" s="2">
        <f t="shared" si="129"/>
        <v>0.71220000000000006</v>
      </c>
      <c r="G622" s="2">
        <v>4.1243499999999997</v>
      </c>
      <c r="H622" s="2">
        <f t="shared" si="130"/>
        <v>3.79</v>
      </c>
      <c r="I622" s="2">
        <f t="shared" si="131"/>
        <v>3.8483999999999998</v>
      </c>
      <c r="J622" s="2">
        <f t="shared" si="132"/>
        <v>2.8927900000000002</v>
      </c>
      <c r="K622" s="2">
        <v>3.1659199999999998</v>
      </c>
      <c r="L622" s="2">
        <f t="shared" si="133"/>
        <v>2.8927900000000002</v>
      </c>
      <c r="M622" s="63">
        <f t="shared" si="134"/>
        <v>0.91821390422394988</v>
      </c>
      <c r="N622" s="70">
        <f t="shared" si="136"/>
        <v>0.91</v>
      </c>
      <c r="O622" s="64">
        <v>25</v>
      </c>
      <c r="P622" s="65">
        <f t="shared" si="126"/>
        <v>25</v>
      </c>
      <c r="Q622" s="25"/>
      <c r="R622"/>
      <c r="S622" s="64">
        <v>15.77</v>
      </c>
      <c r="T622" s="64">
        <v>23.46</v>
      </c>
      <c r="U622" s="63">
        <f t="shared" si="137"/>
        <v>0.48763474952441355</v>
      </c>
      <c r="V622" s="2" t="str">
        <f t="shared" si="138"/>
        <v>N</v>
      </c>
      <c r="W622" s="63">
        <f t="shared" si="127"/>
        <v>6.5643648763853327E-2</v>
      </c>
      <c r="X622" s="2" t="str">
        <f t="shared" si="139"/>
        <v>N</v>
      </c>
      <c r="Y622" s="2" t="str">
        <f t="shared" si="135"/>
        <v>N</v>
      </c>
      <c r="Z622" s="65">
        <f t="shared" si="128"/>
        <v>22.290000000000003</v>
      </c>
      <c r="AB622" s="59"/>
      <c r="AD622" s="59"/>
    </row>
    <row r="623" spans="1:30" s="58" customFormat="1" x14ac:dyDescent="0.25">
      <c r="A623" s="34" t="s">
        <v>660</v>
      </c>
      <c r="B623" s="36">
        <v>6006100</v>
      </c>
      <c r="C623" s="36">
        <v>145591</v>
      </c>
      <c r="D623" s="36">
        <v>0</v>
      </c>
      <c r="E623" s="2">
        <v>3.8868</v>
      </c>
      <c r="F623" s="2">
        <f t="shared" si="129"/>
        <v>0.71220000000000006</v>
      </c>
      <c r="G623" s="2">
        <v>4.4760999999999997</v>
      </c>
      <c r="H623" s="2">
        <f t="shared" si="130"/>
        <v>3.79</v>
      </c>
      <c r="I623" s="2">
        <f t="shared" si="131"/>
        <v>3.8483999999999998</v>
      </c>
      <c r="J623" s="2">
        <f t="shared" si="132"/>
        <v>3.1395</v>
      </c>
      <c r="K623" s="2">
        <v>3.1286499999999999</v>
      </c>
      <c r="L623" s="2">
        <f t="shared" si="133"/>
        <v>3.1351599999999999</v>
      </c>
      <c r="M623" s="63">
        <f t="shared" si="134"/>
        <v>1.2397453399507521</v>
      </c>
      <c r="N623" s="70">
        <f t="shared" si="136"/>
        <v>1.23</v>
      </c>
      <c r="O623" s="64">
        <v>38.380000000000003</v>
      </c>
      <c r="P623" s="65">
        <f t="shared" si="126"/>
        <v>38.380000000000003</v>
      </c>
      <c r="Q623" s="25"/>
      <c r="R623"/>
      <c r="S623" s="64">
        <v>38.68</v>
      </c>
      <c r="T623" s="64">
        <v>38.68</v>
      </c>
      <c r="U623" s="63">
        <f t="shared" si="137"/>
        <v>0</v>
      </c>
      <c r="V623" s="2" t="str">
        <f t="shared" si="138"/>
        <v>N</v>
      </c>
      <c r="W623" s="63">
        <f t="shared" si="127"/>
        <v>-7.7559462254394298E-3</v>
      </c>
      <c r="X623" s="2" t="str">
        <f t="shared" si="139"/>
        <v>N</v>
      </c>
      <c r="Y623" s="2" t="str">
        <f t="shared" si="135"/>
        <v>N</v>
      </c>
      <c r="Z623" s="65">
        <f t="shared" si="128"/>
        <v>36.75</v>
      </c>
      <c r="AB623" s="59"/>
      <c r="AD623" s="59"/>
    </row>
    <row r="624" spans="1:30" s="58" customFormat="1" x14ac:dyDescent="0.25">
      <c r="A624" s="39" t="s">
        <v>661</v>
      </c>
      <c r="B624" s="40">
        <v>6009864</v>
      </c>
      <c r="C624" s="40">
        <v>146047</v>
      </c>
      <c r="D624" s="40">
        <v>0</v>
      </c>
      <c r="E624" s="73">
        <v>4.7708899999999996</v>
      </c>
      <c r="F624" s="73">
        <f t="shared" si="129"/>
        <v>0.71220000000000006</v>
      </c>
      <c r="G624" s="73">
        <v>3.4832900000000002</v>
      </c>
      <c r="H624" s="73">
        <f t="shared" si="130"/>
        <v>3.79</v>
      </c>
      <c r="I624" s="73">
        <f t="shared" si="131"/>
        <v>3.8483999999999998</v>
      </c>
      <c r="J624" s="73">
        <f t="shared" si="132"/>
        <v>2.4431500000000002</v>
      </c>
      <c r="K624" s="73">
        <v>3.0211299999999999</v>
      </c>
      <c r="L624" s="73">
        <f t="shared" si="133"/>
        <v>2.4431500000000002</v>
      </c>
      <c r="M624" s="66">
        <f t="shared" si="134"/>
        <v>1.9527618034095324</v>
      </c>
      <c r="N624" s="74">
        <f t="shared" si="136"/>
        <v>1.95</v>
      </c>
      <c r="O624" s="67">
        <v>38.68</v>
      </c>
      <c r="P624" s="68">
        <f t="shared" si="126"/>
        <v>38.68</v>
      </c>
      <c r="Q624" s="25"/>
      <c r="R624"/>
      <c r="S624" s="67">
        <v>38.68</v>
      </c>
      <c r="T624" s="67">
        <v>0</v>
      </c>
      <c r="U624" s="66">
        <f t="shared" si="137"/>
        <v>-1</v>
      </c>
      <c r="V624" s="73" t="str">
        <f t="shared" si="138"/>
        <v>Y</v>
      </c>
      <c r="W624" s="66">
        <f t="shared" si="127"/>
        <v>0</v>
      </c>
      <c r="X624" s="73" t="str">
        <f t="shared" si="139"/>
        <v>N</v>
      </c>
      <c r="Y624" s="73" t="str">
        <f t="shared" si="135"/>
        <v>N</v>
      </c>
      <c r="Z624" s="68">
        <f t="shared" si="128"/>
        <v>0</v>
      </c>
      <c r="AB624" s="59"/>
      <c r="AD624" s="59"/>
    </row>
    <row r="625" spans="1:30" s="58" customFormat="1" x14ac:dyDescent="0.25">
      <c r="A625" s="37" t="s">
        <v>662</v>
      </c>
      <c r="B625" s="38">
        <v>6009872</v>
      </c>
      <c r="C625" s="38" t="s">
        <v>663</v>
      </c>
      <c r="D625" s="38">
        <v>0</v>
      </c>
      <c r="E625" s="71">
        <v>1.9705699999999999</v>
      </c>
      <c r="F625" s="71">
        <f t="shared" si="129"/>
        <v>0.71220000000000006</v>
      </c>
      <c r="G625" s="71">
        <v>3.44408</v>
      </c>
      <c r="H625" s="71">
        <f t="shared" si="130"/>
        <v>3.79</v>
      </c>
      <c r="I625" s="71">
        <f t="shared" si="131"/>
        <v>3.8483999999999998</v>
      </c>
      <c r="J625" s="71">
        <f t="shared" si="132"/>
        <v>2.4156499999999999</v>
      </c>
      <c r="K625" s="71">
        <v>2.6129099999999998</v>
      </c>
      <c r="L625" s="71">
        <f t="shared" si="133"/>
        <v>2.4156499999999999</v>
      </c>
      <c r="M625" s="60">
        <f t="shared" si="134"/>
        <v>0.81575145405998384</v>
      </c>
      <c r="N625" s="72">
        <f t="shared" si="136"/>
        <v>0.81</v>
      </c>
      <c r="O625" s="61">
        <v>17.29</v>
      </c>
      <c r="P625" s="62">
        <f t="shared" si="126"/>
        <v>17.29</v>
      </c>
      <c r="Q625" s="25"/>
      <c r="R625"/>
      <c r="S625" s="61">
        <v>14.26</v>
      </c>
      <c r="T625" s="61">
        <v>21.15</v>
      </c>
      <c r="U625" s="60">
        <f t="shared" si="137"/>
        <v>0.48316970546984567</v>
      </c>
      <c r="V625" s="71" t="str">
        <f t="shared" si="138"/>
        <v>N</v>
      </c>
      <c r="W625" s="60">
        <f t="shared" si="127"/>
        <v>-0.18250591016548462</v>
      </c>
      <c r="X625" s="71" t="str">
        <f t="shared" si="139"/>
        <v>Y</v>
      </c>
      <c r="Y625" s="71" t="str">
        <f t="shared" si="135"/>
        <v>N</v>
      </c>
      <c r="Z625" s="62">
        <f t="shared" si="128"/>
        <v>20.100000000000001</v>
      </c>
      <c r="AB625" s="59"/>
      <c r="AD625" s="59"/>
    </row>
    <row r="626" spans="1:30" s="58" customFormat="1" x14ac:dyDescent="0.25">
      <c r="A626" s="34" t="s">
        <v>664</v>
      </c>
      <c r="B626" s="36">
        <v>6013478</v>
      </c>
      <c r="C626" s="36">
        <v>145743</v>
      </c>
      <c r="D626" s="36">
        <v>0</v>
      </c>
      <c r="E626" s="2">
        <v>5.6243299999999996</v>
      </c>
      <c r="F626" s="2">
        <f t="shared" si="129"/>
        <v>0.71220000000000006</v>
      </c>
      <c r="G626" s="2">
        <v>4.2930400000000004</v>
      </c>
      <c r="H626" s="2">
        <f t="shared" si="130"/>
        <v>3.79</v>
      </c>
      <c r="I626" s="2">
        <f t="shared" si="131"/>
        <v>3.8483999999999998</v>
      </c>
      <c r="J626" s="2">
        <f t="shared" si="132"/>
        <v>3.01111</v>
      </c>
      <c r="K626" s="2">
        <v>3.3899699999999999</v>
      </c>
      <c r="L626" s="2">
        <f t="shared" si="133"/>
        <v>3.01111</v>
      </c>
      <c r="M626" s="63">
        <f t="shared" si="134"/>
        <v>1.8678593608337124</v>
      </c>
      <c r="N626" s="70">
        <f t="shared" si="136"/>
        <v>1.86</v>
      </c>
      <c r="O626" s="64">
        <v>38.68</v>
      </c>
      <c r="P626" s="65">
        <f t="shared" si="126"/>
        <v>38.68</v>
      </c>
      <c r="Q626" s="25"/>
      <c r="R626"/>
      <c r="S626" s="64">
        <v>38.68</v>
      </c>
      <c r="T626" s="64">
        <v>38.68</v>
      </c>
      <c r="U626" s="63">
        <f t="shared" si="137"/>
        <v>0</v>
      </c>
      <c r="V626" s="2" t="str">
        <f t="shared" si="138"/>
        <v>N</v>
      </c>
      <c r="W626" s="63">
        <f t="shared" si="127"/>
        <v>0</v>
      </c>
      <c r="X626" s="2" t="str">
        <f t="shared" si="139"/>
        <v>N</v>
      </c>
      <c r="Y626" s="2" t="str">
        <f t="shared" si="135"/>
        <v>N</v>
      </c>
      <c r="Z626" s="65">
        <f t="shared" si="128"/>
        <v>36.75</v>
      </c>
      <c r="AB626" s="59"/>
      <c r="AD626" s="59"/>
    </row>
    <row r="627" spans="1:30" s="58" customFormat="1" x14ac:dyDescent="0.25">
      <c r="A627" s="34" t="s">
        <v>665</v>
      </c>
      <c r="B627" s="36">
        <v>6001002</v>
      </c>
      <c r="C627" s="36">
        <v>145333</v>
      </c>
      <c r="D627" s="36">
        <v>0</v>
      </c>
      <c r="E627" s="2">
        <v>2.8361900000000002</v>
      </c>
      <c r="F627" s="2">
        <f t="shared" si="129"/>
        <v>0.71220000000000006</v>
      </c>
      <c r="G627" s="2">
        <v>4.7784599999999999</v>
      </c>
      <c r="H627" s="2">
        <f t="shared" si="130"/>
        <v>3.79</v>
      </c>
      <c r="I627" s="2">
        <f t="shared" si="131"/>
        <v>3.8483999999999998</v>
      </c>
      <c r="J627" s="2">
        <f t="shared" si="132"/>
        <v>3.3515700000000002</v>
      </c>
      <c r="K627" s="2">
        <v>3.5131600000000001</v>
      </c>
      <c r="L627" s="2">
        <f t="shared" si="133"/>
        <v>3.3515700000000002</v>
      </c>
      <c r="M627" s="63">
        <f t="shared" si="134"/>
        <v>0.84622729049370893</v>
      </c>
      <c r="N627" s="70">
        <f t="shared" si="136"/>
        <v>0.84</v>
      </c>
      <c r="O627" s="64">
        <v>19.600000000000001</v>
      </c>
      <c r="P627" s="65">
        <f t="shared" si="126"/>
        <v>19.600000000000001</v>
      </c>
      <c r="Q627" s="25"/>
      <c r="R627"/>
      <c r="S627" s="64">
        <v>18.829999999999998</v>
      </c>
      <c r="T627" s="64">
        <v>23.46</v>
      </c>
      <c r="U627" s="63">
        <f t="shared" si="137"/>
        <v>0.24588422729686685</v>
      </c>
      <c r="V627" s="2" t="str">
        <f t="shared" si="138"/>
        <v>N</v>
      </c>
      <c r="W627" s="63">
        <f t="shared" si="127"/>
        <v>-0.16453537936913892</v>
      </c>
      <c r="X627" s="2" t="str">
        <f t="shared" si="139"/>
        <v>Y</v>
      </c>
      <c r="Y627" s="2" t="str">
        <f t="shared" si="135"/>
        <v>N</v>
      </c>
      <c r="Z627" s="65">
        <f t="shared" si="128"/>
        <v>22.290000000000003</v>
      </c>
      <c r="AB627" s="59"/>
      <c r="AD627" s="59"/>
    </row>
    <row r="628" spans="1:30" s="58" customFormat="1" x14ac:dyDescent="0.25">
      <c r="A628" s="34" t="s">
        <v>666</v>
      </c>
      <c r="B628" s="36">
        <v>6012173</v>
      </c>
      <c r="C628" s="36">
        <v>145660</v>
      </c>
      <c r="D628" s="36">
        <v>0</v>
      </c>
      <c r="E628" s="2">
        <v>2.76023</v>
      </c>
      <c r="F628" s="2">
        <f t="shared" si="129"/>
        <v>0.71220000000000006</v>
      </c>
      <c r="G628" s="2">
        <v>5.6573000000000002</v>
      </c>
      <c r="H628" s="2">
        <f t="shared" si="130"/>
        <v>3.79</v>
      </c>
      <c r="I628" s="2">
        <f t="shared" si="131"/>
        <v>3.8483999999999998</v>
      </c>
      <c r="J628" s="2">
        <f t="shared" si="132"/>
        <v>3.9679899999999999</v>
      </c>
      <c r="K628" s="2">
        <v>3.47723</v>
      </c>
      <c r="L628" s="2">
        <f t="shared" si="133"/>
        <v>3.77169</v>
      </c>
      <c r="M628" s="63">
        <f t="shared" si="134"/>
        <v>0.73182843764996597</v>
      </c>
      <c r="N628" s="70">
        <f t="shared" si="136"/>
        <v>0.73</v>
      </c>
      <c r="O628" s="64">
        <v>11.26</v>
      </c>
      <c r="P628" s="65">
        <f t="shared" si="126"/>
        <v>11.26</v>
      </c>
      <c r="Q628" s="25"/>
      <c r="R628"/>
      <c r="S628" s="64">
        <v>0</v>
      </c>
      <c r="T628" s="64">
        <v>0</v>
      </c>
      <c r="U628" s="63">
        <f t="shared" si="137"/>
        <v>0</v>
      </c>
      <c r="V628" s="2" t="str">
        <f t="shared" si="138"/>
        <v>N</v>
      </c>
      <c r="W628" s="63">
        <f t="shared" si="127"/>
        <v>0</v>
      </c>
      <c r="X628" s="2" t="str">
        <f t="shared" si="139"/>
        <v>N</v>
      </c>
      <c r="Y628" s="2" t="str">
        <f t="shared" si="135"/>
        <v>N</v>
      </c>
      <c r="Z628" s="65">
        <f t="shared" si="128"/>
        <v>0</v>
      </c>
      <c r="AB628" s="59"/>
      <c r="AD628" s="59"/>
    </row>
    <row r="629" spans="1:30" s="58" customFormat="1" x14ac:dyDescent="0.25">
      <c r="A629" s="39" t="s">
        <v>667</v>
      </c>
      <c r="B629" s="40">
        <v>6007603</v>
      </c>
      <c r="C629" s="40">
        <v>145026</v>
      </c>
      <c r="D629" s="40">
        <v>0</v>
      </c>
      <c r="E629" s="73">
        <v>5.1472600000000002</v>
      </c>
      <c r="F629" s="73">
        <f t="shared" si="129"/>
        <v>0.71220000000000006</v>
      </c>
      <c r="G629" s="73">
        <v>3.8422999999999998</v>
      </c>
      <c r="H629" s="73">
        <f t="shared" si="130"/>
        <v>3.79</v>
      </c>
      <c r="I629" s="73">
        <f t="shared" si="131"/>
        <v>3.8483999999999998</v>
      </c>
      <c r="J629" s="73">
        <f t="shared" si="132"/>
        <v>2.69496</v>
      </c>
      <c r="K629" s="73">
        <v>3.2167500000000002</v>
      </c>
      <c r="L629" s="73">
        <f t="shared" si="133"/>
        <v>2.69496</v>
      </c>
      <c r="M629" s="66">
        <f t="shared" si="134"/>
        <v>1.9099578472407754</v>
      </c>
      <c r="N629" s="74">
        <f t="shared" si="136"/>
        <v>1.9</v>
      </c>
      <c r="O629" s="67">
        <v>38.68</v>
      </c>
      <c r="P629" s="68">
        <f t="shared" si="126"/>
        <v>38.68</v>
      </c>
      <c r="Q629" s="25"/>
      <c r="R629"/>
      <c r="S629" s="67">
        <v>38.68</v>
      </c>
      <c r="T629" s="67">
        <v>38.68</v>
      </c>
      <c r="U629" s="66">
        <f t="shared" si="137"/>
        <v>0</v>
      </c>
      <c r="V629" s="73" t="str">
        <f t="shared" si="138"/>
        <v>N</v>
      </c>
      <c r="W629" s="66">
        <f t="shared" si="127"/>
        <v>0</v>
      </c>
      <c r="X629" s="73" t="str">
        <f t="shared" si="139"/>
        <v>N</v>
      </c>
      <c r="Y629" s="73" t="str">
        <f t="shared" si="135"/>
        <v>N</v>
      </c>
      <c r="Z629" s="68">
        <f t="shared" si="128"/>
        <v>36.75</v>
      </c>
      <c r="AB629" s="59"/>
      <c r="AD629" s="59"/>
    </row>
    <row r="630" spans="1:30" s="58" customFormat="1" x14ac:dyDescent="0.25">
      <c r="A630" s="37" t="s">
        <v>668</v>
      </c>
      <c r="B630" s="38">
        <v>6000335</v>
      </c>
      <c r="C630" s="38">
        <v>145338</v>
      </c>
      <c r="D630" s="38">
        <v>0</v>
      </c>
      <c r="E630" s="71">
        <v>3.4952800000000002</v>
      </c>
      <c r="F630" s="71">
        <f t="shared" si="129"/>
        <v>0.71220000000000006</v>
      </c>
      <c r="G630" s="71">
        <v>4.5097899999999997</v>
      </c>
      <c r="H630" s="71">
        <f t="shared" si="130"/>
        <v>3.79</v>
      </c>
      <c r="I630" s="71">
        <f t="shared" si="131"/>
        <v>3.8483999999999998</v>
      </c>
      <c r="J630" s="71">
        <f t="shared" si="132"/>
        <v>3.1631300000000002</v>
      </c>
      <c r="K630" s="71">
        <v>3.05782</v>
      </c>
      <c r="L630" s="71">
        <f t="shared" si="133"/>
        <v>3.1210100000000001</v>
      </c>
      <c r="M630" s="60">
        <f t="shared" si="134"/>
        <v>1.1199195132344979</v>
      </c>
      <c r="N630" s="72">
        <f t="shared" si="136"/>
        <v>1.1100000000000001</v>
      </c>
      <c r="O630" s="61">
        <v>36.590000000000003</v>
      </c>
      <c r="P630" s="62">
        <f t="shared" si="126"/>
        <v>36.590000000000003</v>
      </c>
      <c r="Q630" s="25"/>
      <c r="R630"/>
      <c r="S630" s="61">
        <v>34.799999999999997</v>
      </c>
      <c r="T630" s="61">
        <v>36.590000000000003</v>
      </c>
      <c r="U630" s="60">
        <f t="shared" si="137"/>
        <v>5.1436781609195584E-2</v>
      </c>
      <c r="V630" s="71" t="str">
        <f t="shared" si="138"/>
        <v>N</v>
      </c>
      <c r="W630" s="60">
        <f t="shared" si="127"/>
        <v>0</v>
      </c>
      <c r="X630" s="71" t="str">
        <f t="shared" si="139"/>
        <v>N</v>
      </c>
      <c r="Y630" s="71" t="str">
        <f t="shared" si="135"/>
        <v>N</v>
      </c>
      <c r="Z630" s="62">
        <f t="shared" si="128"/>
        <v>34.769999999999996</v>
      </c>
      <c r="AB630" s="59"/>
      <c r="AD630" s="59"/>
    </row>
    <row r="631" spans="1:30" s="58" customFormat="1" x14ac:dyDescent="0.25">
      <c r="A631" s="34" t="s">
        <v>669</v>
      </c>
      <c r="B631" s="36">
        <v>6000194</v>
      </c>
      <c r="C631" s="36">
        <v>145664</v>
      </c>
      <c r="D631" s="36">
        <v>0</v>
      </c>
      <c r="E631" s="2">
        <v>2.7658200000000002</v>
      </c>
      <c r="F631" s="2">
        <f t="shared" si="129"/>
        <v>0.71220000000000006</v>
      </c>
      <c r="G631" s="2">
        <v>4.5292399999999997</v>
      </c>
      <c r="H631" s="2">
        <f t="shared" si="130"/>
        <v>3.79</v>
      </c>
      <c r="I631" s="2">
        <f t="shared" si="131"/>
        <v>3.8483999999999998</v>
      </c>
      <c r="J631" s="2">
        <f t="shared" si="132"/>
        <v>3.1767699999999999</v>
      </c>
      <c r="K631" s="2">
        <v>2.82443</v>
      </c>
      <c r="L631" s="2">
        <f t="shared" si="133"/>
        <v>3.0358299999999998</v>
      </c>
      <c r="M631" s="63">
        <f t="shared" si="134"/>
        <v>0.91105891963647512</v>
      </c>
      <c r="N631" s="70">
        <f t="shared" si="136"/>
        <v>0.91</v>
      </c>
      <c r="O631" s="64">
        <v>25</v>
      </c>
      <c r="P631" s="65">
        <f t="shared" si="126"/>
        <v>25</v>
      </c>
      <c r="Q631" s="25"/>
      <c r="R631"/>
      <c r="S631" s="64">
        <v>36.44</v>
      </c>
      <c r="T631" s="64">
        <v>36.44</v>
      </c>
      <c r="U631" s="63">
        <f t="shared" si="137"/>
        <v>0</v>
      </c>
      <c r="V631" s="2" t="str">
        <f t="shared" si="138"/>
        <v>N</v>
      </c>
      <c r="W631" s="63">
        <f t="shared" si="127"/>
        <v>-0.31394072447859489</v>
      </c>
      <c r="X631" s="2" t="str">
        <f t="shared" si="139"/>
        <v>Y</v>
      </c>
      <c r="Y631" s="2" t="str">
        <f t="shared" si="135"/>
        <v>N</v>
      </c>
      <c r="Z631" s="65">
        <f t="shared" si="128"/>
        <v>34.619999999999997</v>
      </c>
      <c r="AB631" s="59"/>
      <c r="AD631" s="59"/>
    </row>
    <row r="632" spans="1:30" s="58" customFormat="1" x14ac:dyDescent="0.25">
      <c r="A632" s="34" t="s">
        <v>670</v>
      </c>
      <c r="B632" s="36">
        <v>6009955</v>
      </c>
      <c r="C632" s="36">
        <v>146149</v>
      </c>
      <c r="D632" s="36">
        <v>0</v>
      </c>
      <c r="E632" s="2">
        <v>2.6574</v>
      </c>
      <c r="F632" s="2">
        <f t="shared" si="129"/>
        <v>0.71220000000000006</v>
      </c>
      <c r="G632" s="2">
        <v>5.1567499999999997</v>
      </c>
      <c r="H632" s="2">
        <f t="shared" si="130"/>
        <v>3.79</v>
      </c>
      <c r="I632" s="2">
        <f t="shared" si="131"/>
        <v>3.8483999999999998</v>
      </c>
      <c r="J632" s="2">
        <f t="shared" si="132"/>
        <v>3.6168999999999998</v>
      </c>
      <c r="K632" s="2">
        <v>2.9525100000000002</v>
      </c>
      <c r="L632" s="2">
        <f t="shared" si="133"/>
        <v>3.35114</v>
      </c>
      <c r="M632" s="63">
        <f t="shared" si="134"/>
        <v>0.79298388011243937</v>
      </c>
      <c r="N632" s="70">
        <f t="shared" si="136"/>
        <v>0.79</v>
      </c>
      <c r="O632" s="64">
        <v>15.77</v>
      </c>
      <c r="P632" s="65">
        <f t="shared" si="126"/>
        <v>15.77</v>
      </c>
      <c r="Q632" s="25"/>
      <c r="R632"/>
      <c r="S632" s="64">
        <v>9.75</v>
      </c>
      <c r="T632" s="64">
        <v>14.26</v>
      </c>
      <c r="U632" s="63">
        <f t="shared" si="137"/>
        <v>0.46256410256410252</v>
      </c>
      <c r="V632" s="2" t="str">
        <f t="shared" si="138"/>
        <v>N</v>
      </c>
      <c r="W632" s="63">
        <f t="shared" si="127"/>
        <v>0.10589060308555398</v>
      </c>
      <c r="X632" s="2" t="str">
        <f t="shared" si="139"/>
        <v>N</v>
      </c>
      <c r="Y632" s="2" t="str">
        <f t="shared" si="135"/>
        <v>N</v>
      </c>
      <c r="Z632" s="65">
        <f t="shared" si="128"/>
        <v>13.549999999999999</v>
      </c>
      <c r="AB632" s="59"/>
      <c r="AD632" s="59"/>
    </row>
    <row r="633" spans="1:30" s="58" customFormat="1" x14ac:dyDescent="0.25">
      <c r="A633" s="34" t="s">
        <v>671</v>
      </c>
      <c r="B633" s="36">
        <v>6009963</v>
      </c>
      <c r="C633" s="36">
        <v>145715</v>
      </c>
      <c r="D633" s="36">
        <v>0</v>
      </c>
      <c r="E633" s="2">
        <v>2.3328000000000002</v>
      </c>
      <c r="F633" s="2">
        <f t="shared" si="129"/>
        <v>0.71220000000000006</v>
      </c>
      <c r="G633" s="2">
        <v>5.0085800000000003</v>
      </c>
      <c r="H633" s="2">
        <f t="shared" si="130"/>
        <v>3.79</v>
      </c>
      <c r="I633" s="2">
        <f t="shared" si="131"/>
        <v>3.8483999999999998</v>
      </c>
      <c r="J633" s="2">
        <f t="shared" si="132"/>
        <v>3.5129800000000002</v>
      </c>
      <c r="K633" s="2">
        <v>3.13937</v>
      </c>
      <c r="L633" s="2">
        <f t="shared" si="133"/>
        <v>3.36354</v>
      </c>
      <c r="M633" s="63">
        <f t="shared" si="134"/>
        <v>0.69355500454877905</v>
      </c>
      <c r="N633" s="70">
        <f t="shared" si="136"/>
        <v>0.69</v>
      </c>
      <c r="O633" s="64">
        <v>0</v>
      </c>
      <c r="P633" s="65">
        <f t="shared" si="126"/>
        <v>0</v>
      </c>
      <c r="Q633" s="25"/>
      <c r="R633"/>
      <c r="S633" s="64">
        <v>9.75</v>
      </c>
      <c r="T633" s="64">
        <v>9.27</v>
      </c>
      <c r="U633" s="63">
        <f t="shared" si="137"/>
        <v>-4.9230769230769272E-2</v>
      </c>
      <c r="V633" s="2" t="str">
        <f t="shared" si="138"/>
        <v>N</v>
      </c>
      <c r="W633" s="63">
        <f t="shared" si="127"/>
        <v>-1</v>
      </c>
      <c r="X633" s="2" t="str">
        <f t="shared" si="139"/>
        <v>Y</v>
      </c>
      <c r="Y633" s="2" t="str">
        <f t="shared" si="135"/>
        <v>N</v>
      </c>
      <c r="Z633" s="65">
        <f t="shared" si="128"/>
        <v>8.81</v>
      </c>
      <c r="AB633" s="59"/>
      <c r="AD633" s="59"/>
    </row>
    <row r="634" spans="1:30" s="58" customFormat="1" x14ac:dyDescent="0.25">
      <c r="A634" s="41" t="s">
        <v>672</v>
      </c>
      <c r="B634" s="36">
        <v>6010003</v>
      </c>
      <c r="C634" s="36">
        <v>145706</v>
      </c>
      <c r="D634" s="36">
        <v>0</v>
      </c>
      <c r="E634" s="2">
        <v>4.9756999999999998</v>
      </c>
      <c r="F634" s="2">
        <f t="shared" si="129"/>
        <v>0.71220000000000006</v>
      </c>
      <c r="G634" s="2">
        <v>4.7478300000000004</v>
      </c>
      <c r="H634" s="2">
        <f t="shared" si="130"/>
        <v>3.79</v>
      </c>
      <c r="I634" s="2">
        <f t="shared" si="131"/>
        <v>3.8483999999999998</v>
      </c>
      <c r="J634" s="2">
        <f t="shared" si="132"/>
        <v>3.3300900000000002</v>
      </c>
      <c r="K634" s="2">
        <v>3.4883899999999999</v>
      </c>
      <c r="L634" s="2">
        <f t="shared" si="133"/>
        <v>3.3300900000000002</v>
      </c>
      <c r="M634" s="63">
        <f t="shared" si="134"/>
        <v>1.4941638213982202</v>
      </c>
      <c r="N634" s="70">
        <f>ROUNDDOWN(M634,2)</f>
        <v>1.49</v>
      </c>
      <c r="O634" s="64">
        <v>38.68</v>
      </c>
      <c r="P634" s="65">
        <f t="shared" si="126"/>
        <v>38.68</v>
      </c>
      <c r="Q634" s="25"/>
      <c r="R634"/>
      <c r="S634" s="64">
        <v>38.68</v>
      </c>
      <c r="T634" s="64">
        <v>38.68</v>
      </c>
      <c r="U634" s="63">
        <f>IFERROR((T634-S634)/S634,0)</f>
        <v>0</v>
      </c>
      <c r="V634" s="2" t="str">
        <f>IF(U634&lt;-0.05,"Y","N")</f>
        <v>N</v>
      </c>
      <c r="W634" s="63">
        <f t="shared" si="127"/>
        <v>0</v>
      </c>
      <c r="X634" s="2" t="str">
        <f>IF(W634&lt;-0.05,"Y","N")</f>
        <v>N</v>
      </c>
      <c r="Y634" s="2" t="str">
        <f>IF(AND(V634="Y",X634="Y"),"Y","N")</f>
        <v>N</v>
      </c>
      <c r="Z634" s="65">
        <f t="shared" si="128"/>
        <v>36.75</v>
      </c>
      <c r="AB634" s="59"/>
      <c r="AD634" s="59"/>
    </row>
    <row r="635" spans="1:30" s="58" customFormat="1" x14ac:dyDescent="0.25">
      <c r="A635" s="39" t="s">
        <v>673</v>
      </c>
      <c r="B635" s="40">
        <v>6006597</v>
      </c>
      <c r="C635" s="40">
        <v>145519</v>
      </c>
      <c r="D635" s="40">
        <v>0</v>
      </c>
      <c r="E635" s="73">
        <v>3.7977500000000002</v>
      </c>
      <c r="F635" s="73">
        <f t="shared" si="129"/>
        <v>0.71220000000000006</v>
      </c>
      <c r="G635" s="73">
        <v>3.2058599999999999</v>
      </c>
      <c r="H635" s="73">
        <f t="shared" si="130"/>
        <v>3.79</v>
      </c>
      <c r="I635" s="73">
        <f t="shared" si="131"/>
        <v>3.8483999999999998</v>
      </c>
      <c r="J635" s="73">
        <f t="shared" si="132"/>
        <v>2.24857</v>
      </c>
      <c r="K635" s="73">
        <v>3.1026400000000001</v>
      </c>
      <c r="L635" s="73">
        <f t="shared" si="133"/>
        <v>2.24857</v>
      </c>
      <c r="M635" s="66">
        <f t="shared" si="134"/>
        <v>1.6889623182733917</v>
      </c>
      <c r="N635" s="74">
        <f t="shared" si="136"/>
        <v>1.68</v>
      </c>
      <c r="O635" s="67">
        <v>38.68</v>
      </c>
      <c r="P635" s="68">
        <f t="shared" si="126"/>
        <v>38.68</v>
      </c>
      <c r="Q635" s="25"/>
      <c r="R635"/>
      <c r="S635" s="67">
        <v>38.68</v>
      </c>
      <c r="T635" s="67">
        <v>38.68</v>
      </c>
      <c r="U635" s="66">
        <f t="shared" ref="U635:U662" si="140">IFERROR((T635-S635)/S635,0)</f>
        <v>0</v>
      </c>
      <c r="V635" s="73" t="str">
        <f t="shared" si="138"/>
        <v>N</v>
      </c>
      <c r="W635" s="66">
        <f t="shared" si="127"/>
        <v>0</v>
      </c>
      <c r="X635" s="73" t="str">
        <f t="shared" si="139"/>
        <v>N</v>
      </c>
      <c r="Y635" s="73" t="str">
        <f t="shared" si="135"/>
        <v>N</v>
      </c>
      <c r="Z635" s="68">
        <f t="shared" si="128"/>
        <v>36.75</v>
      </c>
      <c r="AB635" s="59"/>
      <c r="AD635" s="59"/>
    </row>
    <row r="636" spans="1:30" s="58" customFormat="1" x14ac:dyDescent="0.25">
      <c r="A636" s="37" t="s">
        <v>674</v>
      </c>
      <c r="B636" s="38">
        <v>6004881</v>
      </c>
      <c r="C636" s="38">
        <v>145517</v>
      </c>
      <c r="D636" s="38">
        <v>0</v>
      </c>
      <c r="E636" s="71">
        <v>3.8391199999999999</v>
      </c>
      <c r="F636" s="71">
        <f t="shared" si="129"/>
        <v>0.71220000000000006</v>
      </c>
      <c r="G636" s="71">
        <v>3.9365000000000001</v>
      </c>
      <c r="H636" s="71">
        <f t="shared" si="130"/>
        <v>3.79</v>
      </c>
      <c r="I636" s="71">
        <f t="shared" si="131"/>
        <v>3.8483999999999998</v>
      </c>
      <c r="J636" s="71">
        <f t="shared" si="132"/>
        <v>2.7610299999999999</v>
      </c>
      <c r="K636" s="71">
        <v>3.3032900000000001</v>
      </c>
      <c r="L636" s="71">
        <f t="shared" si="133"/>
        <v>2.7610299999999999</v>
      </c>
      <c r="M636" s="60">
        <f t="shared" si="134"/>
        <v>1.3904666012321489</v>
      </c>
      <c r="N636" s="72">
        <f t="shared" si="136"/>
        <v>1.39</v>
      </c>
      <c r="O636" s="61">
        <v>38.68</v>
      </c>
      <c r="P636" s="62">
        <f t="shared" si="126"/>
        <v>38.68</v>
      </c>
      <c r="Q636" s="25"/>
      <c r="R636"/>
      <c r="S636" s="61">
        <v>38.68</v>
      </c>
      <c r="T636" s="61">
        <v>38.68</v>
      </c>
      <c r="U636" s="60">
        <f t="shared" si="140"/>
        <v>0</v>
      </c>
      <c r="V636" s="71" t="str">
        <f t="shared" si="138"/>
        <v>N</v>
      </c>
      <c r="W636" s="60">
        <f t="shared" si="127"/>
        <v>0</v>
      </c>
      <c r="X636" s="71" t="str">
        <f t="shared" si="139"/>
        <v>N</v>
      </c>
      <c r="Y636" s="71" t="str">
        <f t="shared" si="135"/>
        <v>N</v>
      </c>
      <c r="Z636" s="62">
        <f t="shared" si="128"/>
        <v>36.75</v>
      </c>
      <c r="AB636" s="59"/>
      <c r="AD636" s="59"/>
    </row>
    <row r="637" spans="1:30" s="58" customFormat="1" x14ac:dyDescent="0.25">
      <c r="A637" s="34" t="s">
        <v>675</v>
      </c>
      <c r="B637" s="36">
        <v>6008379</v>
      </c>
      <c r="C637" s="36">
        <v>145712</v>
      </c>
      <c r="D637" s="36">
        <v>0</v>
      </c>
      <c r="E637" s="2">
        <v>2.9372400000000001</v>
      </c>
      <c r="F637" s="2">
        <f t="shared" si="129"/>
        <v>0.71220000000000006</v>
      </c>
      <c r="G637" s="2">
        <v>4.5413199999999998</v>
      </c>
      <c r="H637" s="2">
        <f t="shared" si="130"/>
        <v>3.79</v>
      </c>
      <c r="I637" s="2">
        <f t="shared" si="131"/>
        <v>3.8483999999999998</v>
      </c>
      <c r="J637" s="2">
        <f t="shared" si="132"/>
        <v>3.1852499999999999</v>
      </c>
      <c r="K637" s="2">
        <v>3.3237899999999998</v>
      </c>
      <c r="L637" s="2">
        <f t="shared" si="133"/>
        <v>3.1852499999999999</v>
      </c>
      <c r="M637" s="63">
        <f t="shared" si="134"/>
        <v>0.92213797975041212</v>
      </c>
      <c r="N637" s="70">
        <f t="shared" si="136"/>
        <v>0.92</v>
      </c>
      <c r="O637" s="64">
        <v>25.77</v>
      </c>
      <c r="P637" s="65">
        <f t="shared" si="126"/>
        <v>25.77</v>
      </c>
      <c r="Q637" s="25"/>
      <c r="R637"/>
      <c r="S637" s="64">
        <v>19.600000000000001</v>
      </c>
      <c r="T637" s="64">
        <v>25</v>
      </c>
      <c r="U637" s="63">
        <f t="shared" si="140"/>
        <v>0.27551020408163257</v>
      </c>
      <c r="V637" s="2" t="str">
        <f t="shared" si="138"/>
        <v>N</v>
      </c>
      <c r="W637" s="63">
        <f t="shared" si="127"/>
        <v>3.0799999999999984E-2</v>
      </c>
      <c r="X637" s="2" t="str">
        <f t="shared" si="139"/>
        <v>N</v>
      </c>
      <c r="Y637" s="2" t="str">
        <f t="shared" si="135"/>
        <v>N</v>
      </c>
      <c r="Z637" s="65">
        <f t="shared" si="128"/>
        <v>23.75</v>
      </c>
      <c r="AB637" s="59"/>
      <c r="AD637" s="59"/>
    </row>
    <row r="638" spans="1:30" s="58" customFormat="1" x14ac:dyDescent="0.25">
      <c r="A638" s="34" t="s">
        <v>676</v>
      </c>
      <c r="B638" s="36">
        <v>6003842</v>
      </c>
      <c r="C638" s="36">
        <v>146040</v>
      </c>
      <c r="D638" s="36">
        <v>0</v>
      </c>
      <c r="E638" s="2">
        <v>2.9063099999999999</v>
      </c>
      <c r="F638" s="2">
        <f t="shared" si="129"/>
        <v>0.71220000000000006</v>
      </c>
      <c r="G638" s="2">
        <v>3.3124899999999999</v>
      </c>
      <c r="H638" s="2">
        <f t="shared" si="130"/>
        <v>3.79</v>
      </c>
      <c r="I638" s="2">
        <f t="shared" si="131"/>
        <v>3.8483999999999998</v>
      </c>
      <c r="J638" s="2">
        <f t="shared" si="132"/>
        <v>2.32335</v>
      </c>
      <c r="K638" s="2">
        <v>3.1978499999999999</v>
      </c>
      <c r="L638" s="2">
        <f t="shared" si="133"/>
        <v>2.32335</v>
      </c>
      <c r="M638" s="63">
        <f t="shared" si="134"/>
        <v>1.2509135515527148</v>
      </c>
      <c r="N638" s="70">
        <f t="shared" si="136"/>
        <v>1.25</v>
      </c>
      <c r="O638" s="64">
        <v>38.68</v>
      </c>
      <c r="P638" s="65">
        <f t="shared" si="126"/>
        <v>38.68</v>
      </c>
      <c r="Q638" s="25"/>
      <c r="R638"/>
      <c r="S638" s="64">
        <v>35.35</v>
      </c>
      <c r="T638" s="64">
        <v>38.68</v>
      </c>
      <c r="U638" s="63">
        <f t="shared" si="140"/>
        <v>9.4200848656294148E-2</v>
      </c>
      <c r="V638" s="2" t="str">
        <f t="shared" si="138"/>
        <v>N</v>
      </c>
      <c r="W638" s="63">
        <f t="shared" si="127"/>
        <v>0</v>
      </c>
      <c r="X638" s="2" t="str">
        <f t="shared" si="139"/>
        <v>N</v>
      </c>
      <c r="Y638" s="2" t="str">
        <f t="shared" si="135"/>
        <v>N</v>
      </c>
      <c r="Z638" s="65">
        <f t="shared" si="128"/>
        <v>36.75</v>
      </c>
      <c r="AB638" s="59"/>
      <c r="AD638" s="59"/>
    </row>
    <row r="639" spans="1:30" s="58" customFormat="1" x14ac:dyDescent="0.25">
      <c r="A639" s="34" t="s">
        <v>677</v>
      </c>
      <c r="B639" s="36">
        <v>6010037</v>
      </c>
      <c r="C639" s="36">
        <v>146101</v>
      </c>
      <c r="D639" s="36">
        <v>0</v>
      </c>
      <c r="E639" s="2">
        <v>4.6229399999999998</v>
      </c>
      <c r="F639" s="2">
        <f t="shared" si="129"/>
        <v>0.71220000000000006</v>
      </c>
      <c r="G639" s="2">
        <v>3.7042799999999998</v>
      </c>
      <c r="H639" s="2">
        <f t="shared" si="130"/>
        <v>3.79</v>
      </c>
      <c r="I639" s="2">
        <f t="shared" si="131"/>
        <v>3.8483999999999998</v>
      </c>
      <c r="J639" s="2">
        <f t="shared" si="132"/>
        <v>2.59815</v>
      </c>
      <c r="K639" s="2">
        <v>3.0895199999999998</v>
      </c>
      <c r="L639" s="2">
        <f t="shared" si="133"/>
        <v>2.59815</v>
      </c>
      <c r="M639" s="63">
        <f t="shared" si="134"/>
        <v>1.779319900698574</v>
      </c>
      <c r="N639" s="70">
        <f t="shared" si="136"/>
        <v>1.77</v>
      </c>
      <c r="O639" s="64">
        <v>38.68</v>
      </c>
      <c r="P639" s="65">
        <f t="shared" si="126"/>
        <v>38.68</v>
      </c>
      <c r="Q639" s="25"/>
      <c r="R639"/>
      <c r="S639" s="64">
        <v>38.68</v>
      </c>
      <c r="T639" s="64">
        <v>38.68</v>
      </c>
      <c r="U639" s="63">
        <f t="shared" si="140"/>
        <v>0</v>
      </c>
      <c r="V639" s="2" t="str">
        <f t="shared" si="138"/>
        <v>N</v>
      </c>
      <c r="W639" s="63">
        <f t="shared" si="127"/>
        <v>0</v>
      </c>
      <c r="X639" s="2" t="str">
        <f t="shared" si="139"/>
        <v>N</v>
      </c>
      <c r="Y639" s="2" t="str">
        <f t="shared" si="135"/>
        <v>N</v>
      </c>
      <c r="Z639" s="65">
        <f t="shared" si="128"/>
        <v>36.75</v>
      </c>
      <c r="AB639" s="59"/>
      <c r="AD639" s="59"/>
    </row>
    <row r="640" spans="1:30" s="58" customFormat="1" x14ac:dyDescent="0.25">
      <c r="A640" s="39" t="s">
        <v>678</v>
      </c>
      <c r="B640" s="40">
        <v>6005904</v>
      </c>
      <c r="C640" s="40">
        <v>145967</v>
      </c>
      <c r="D640" s="40">
        <v>0</v>
      </c>
      <c r="E640" s="73">
        <v>3.4610599999999998</v>
      </c>
      <c r="F640" s="73">
        <f t="shared" si="129"/>
        <v>0.71220000000000006</v>
      </c>
      <c r="G640" s="73">
        <v>5.60466</v>
      </c>
      <c r="H640" s="73">
        <f t="shared" si="130"/>
        <v>3.79</v>
      </c>
      <c r="I640" s="73">
        <f t="shared" si="131"/>
        <v>3.8483999999999998</v>
      </c>
      <c r="J640" s="73">
        <f t="shared" si="132"/>
        <v>3.9310700000000001</v>
      </c>
      <c r="K640" s="73">
        <v>3.6625700000000001</v>
      </c>
      <c r="L640" s="73">
        <f t="shared" si="133"/>
        <v>3.8236699999999999</v>
      </c>
      <c r="M640" s="66">
        <f t="shared" si="134"/>
        <v>0.90516702539706617</v>
      </c>
      <c r="N640" s="74">
        <f t="shared" si="136"/>
        <v>0.9</v>
      </c>
      <c r="O640" s="67">
        <v>24.23</v>
      </c>
      <c r="P640" s="68">
        <f t="shared" si="126"/>
        <v>24.23</v>
      </c>
      <c r="Q640" s="25"/>
      <c r="R640"/>
      <c r="S640" s="67">
        <v>21.15</v>
      </c>
      <c r="T640" s="67">
        <v>23.46</v>
      </c>
      <c r="U640" s="66">
        <f t="shared" si="140"/>
        <v>0.10921985815602848</v>
      </c>
      <c r="V640" s="73" t="str">
        <f t="shared" si="138"/>
        <v>N</v>
      </c>
      <c r="W640" s="66">
        <f t="shared" si="127"/>
        <v>3.2821824381926663E-2</v>
      </c>
      <c r="X640" s="73" t="str">
        <f t="shared" si="139"/>
        <v>N</v>
      </c>
      <c r="Y640" s="73" t="str">
        <f t="shared" si="135"/>
        <v>N</v>
      </c>
      <c r="Z640" s="68">
        <f t="shared" si="128"/>
        <v>22.290000000000003</v>
      </c>
      <c r="AB640" s="59"/>
      <c r="AD640" s="59"/>
    </row>
    <row r="641" spans="1:30" s="58" customFormat="1" x14ac:dyDescent="0.25">
      <c r="A641" s="37" t="s">
        <v>679</v>
      </c>
      <c r="B641" s="38">
        <v>6005334</v>
      </c>
      <c r="C641" s="38">
        <v>146168</v>
      </c>
      <c r="D641" s="38">
        <v>0</v>
      </c>
      <c r="E641" s="71">
        <v>2.5526300000000002</v>
      </c>
      <c r="F641" s="71">
        <f t="shared" si="129"/>
        <v>0.71220000000000006</v>
      </c>
      <c r="G641" s="71">
        <v>4.7720700000000003</v>
      </c>
      <c r="H641" s="71">
        <f t="shared" si="130"/>
        <v>3.79</v>
      </c>
      <c r="I641" s="71">
        <f t="shared" si="131"/>
        <v>3.8483999999999998</v>
      </c>
      <c r="J641" s="71">
        <f t="shared" si="132"/>
        <v>3.3470900000000001</v>
      </c>
      <c r="K641" s="71">
        <v>3.13618</v>
      </c>
      <c r="L641" s="71">
        <f t="shared" si="133"/>
        <v>3.2627299999999999</v>
      </c>
      <c r="M641" s="60">
        <f t="shared" si="134"/>
        <v>0.78236017077723263</v>
      </c>
      <c r="N641" s="72">
        <f t="shared" si="136"/>
        <v>0.78</v>
      </c>
      <c r="O641" s="61">
        <v>15.02</v>
      </c>
      <c r="P641" s="62">
        <f t="shared" si="126"/>
        <v>15.02</v>
      </c>
      <c r="Q641" s="25"/>
      <c r="R641"/>
      <c r="S641" s="61">
        <v>13.51</v>
      </c>
      <c r="T641" s="61">
        <v>14.26</v>
      </c>
      <c r="U641" s="60">
        <f t="shared" si="140"/>
        <v>5.5514433752775726E-2</v>
      </c>
      <c r="V641" s="71" t="str">
        <f t="shared" si="138"/>
        <v>N</v>
      </c>
      <c r="W641" s="60">
        <f t="shared" si="127"/>
        <v>5.3295932678821864E-2</v>
      </c>
      <c r="X641" s="71" t="str">
        <f t="shared" si="139"/>
        <v>N</v>
      </c>
      <c r="Y641" s="71" t="str">
        <f t="shared" si="135"/>
        <v>N</v>
      </c>
      <c r="Z641" s="62">
        <f t="shared" si="128"/>
        <v>13.549999999999999</v>
      </c>
      <c r="AB641" s="59"/>
      <c r="AD641" s="59"/>
    </row>
    <row r="642" spans="1:30" s="58" customFormat="1" x14ac:dyDescent="0.25">
      <c r="A642" s="34" t="s">
        <v>680</v>
      </c>
      <c r="B642" s="36">
        <v>6010094</v>
      </c>
      <c r="C642" s="36">
        <v>145556</v>
      </c>
      <c r="D642" s="36">
        <v>0</v>
      </c>
      <c r="E642" s="2">
        <v>3.47946</v>
      </c>
      <c r="F642" s="2">
        <f t="shared" si="129"/>
        <v>0.71220000000000006</v>
      </c>
      <c r="G642" s="2">
        <v>5.05436</v>
      </c>
      <c r="H642" s="2">
        <f t="shared" si="130"/>
        <v>3.79</v>
      </c>
      <c r="I642" s="2">
        <f t="shared" si="131"/>
        <v>3.8483999999999998</v>
      </c>
      <c r="J642" s="2">
        <f t="shared" si="132"/>
        <v>3.5450900000000001</v>
      </c>
      <c r="K642" s="2">
        <v>3.37107</v>
      </c>
      <c r="L642" s="2">
        <f t="shared" si="133"/>
        <v>3.4754800000000001</v>
      </c>
      <c r="M642" s="63">
        <f t="shared" si="134"/>
        <v>1.0011451655598651</v>
      </c>
      <c r="N642" s="70">
        <f t="shared" si="136"/>
        <v>1</v>
      </c>
      <c r="O642" s="64">
        <v>30.98</v>
      </c>
      <c r="P642" s="65">
        <f t="shared" si="126"/>
        <v>30.98</v>
      </c>
      <c r="Q642" s="25"/>
      <c r="R642"/>
      <c r="S642" s="64">
        <v>26.42</v>
      </c>
      <c r="T642" s="64">
        <v>30.98</v>
      </c>
      <c r="U642" s="63">
        <f t="shared" si="140"/>
        <v>0.17259651778955332</v>
      </c>
      <c r="V642" s="2" t="str">
        <f t="shared" si="138"/>
        <v>N</v>
      </c>
      <c r="W642" s="63">
        <f t="shared" si="127"/>
        <v>0</v>
      </c>
      <c r="X642" s="2" t="str">
        <f t="shared" si="139"/>
        <v>N</v>
      </c>
      <c r="Y642" s="2" t="str">
        <f t="shared" si="135"/>
        <v>N</v>
      </c>
      <c r="Z642" s="65">
        <f t="shared" si="128"/>
        <v>29.44</v>
      </c>
      <c r="AB642" s="59"/>
      <c r="AD642" s="59"/>
    </row>
    <row r="643" spans="1:30" s="58" customFormat="1" x14ac:dyDescent="0.25">
      <c r="A643" s="34" t="s">
        <v>681</v>
      </c>
      <c r="B643" s="36">
        <v>6010102</v>
      </c>
      <c r="C643" s="36" t="s">
        <v>682</v>
      </c>
      <c r="D643" s="36">
        <v>0</v>
      </c>
      <c r="E643" s="2">
        <v>1.6676200000000001</v>
      </c>
      <c r="F643" s="2">
        <f t="shared" si="129"/>
        <v>0.71220000000000006</v>
      </c>
      <c r="G643" s="2">
        <v>4.2362200000000003</v>
      </c>
      <c r="H643" s="2">
        <f t="shared" si="130"/>
        <v>3.79</v>
      </c>
      <c r="I643" s="2">
        <f t="shared" si="131"/>
        <v>3.8483999999999998</v>
      </c>
      <c r="J643" s="2">
        <f t="shared" si="132"/>
        <v>2.9712499999999999</v>
      </c>
      <c r="K643" s="2">
        <v>2.5799699999999999</v>
      </c>
      <c r="L643" s="2">
        <f t="shared" si="133"/>
        <v>2.81474</v>
      </c>
      <c r="M643" s="63">
        <f t="shared" si="134"/>
        <v>0.59245969432345447</v>
      </c>
      <c r="N643" s="70">
        <f t="shared" si="136"/>
        <v>0.59</v>
      </c>
      <c r="O643" s="64">
        <v>0</v>
      </c>
      <c r="P643" s="65">
        <f t="shared" si="126"/>
        <v>0</v>
      </c>
      <c r="Q643" s="25"/>
      <c r="R643"/>
      <c r="S643" s="64">
        <v>0</v>
      </c>
      <c r="T643" s="64">
        <v>0</v>
      </c>
      <c r="U643" s="63">
        <f t="shared" si="140"/>
        <v>0</v>
      </c>
      <c r="V643" s="2" t="str">
        <f t="shared" si="138"/>
        <v>N</v>
      </c>
      <c r="W643" s="63">
        <f t="shared" si="127"/>
        <v>0</v>
      </c>
      <c r="X643" s="2" t="str">
        <f t="shared" si="139"/>
        <v>N</v>
      </c>
      <c r="Y643" s="2" t="str">
        <f t="shared" si="135"/>
        <v>N</v>
      </c>
      <c r="Z643" s="65">
        <f t="shared" si="128"/>
        <v>0</v>
      </c>
      <c r="AB643" s="59"/>
      <c r="AD643" s="59"/>
    </row>
    <row r="644" spans="1:30" s="58" customFormat="1" x14ac:dyDescent="0.25">
      <c r="A644" s="34" t="s">
        <v>683</v>
      </c>
      <c r="B644" s="36">
        <v>6007074</v>
      </c>
      <c r="C644" s="36">
        <v>145792</v>
      </c>
      <c r="D644" s="36">
        <v>0</v>
      </c>
      <c r="E644" s="2">
        <v>3.0133299999999998</v>
      </c>
      <c r="F644" s="2">
        <f t="shared" si="129"/>
        <v>0.71220000000000006</v>
      </c>
      <c r="G644" s="2">
        <v>4.6152800000000003</v>
      </c>
      <c r="H644" s="2">
        <f t="shared" si="130"/>
        <v>3.79</v>
      </c>
      <c r="I644" s="2">
        <f t="shared" si="131"/>
        <v>3.8483999999999998</v>
      </c>
      <c r="J644" s="2">
        <f t="shared" si="132"/>
        <v>3.23712</v>
      </c>
      <c r="K644" s="2">
        <v>3.1554500000000001</v>
      </c>
      <c r="L644" s="2">
        <f t="shared" si="133"/>
        <v>3.20445</v>
      </c>
      <c r="M644" s="63">
        <f t="shared" si="134"/>
        <v>0.94035793974004889</v>
      </c>
      <c r="N644" s="70">
        <f t="shared" si="136"/>
        <v>0.94</v>
      </c>
      <c r="O644" s="64">
        <v>27.07</v>
      </c>
      <c r="P644" s="65">
        <f t="shared" si="126"/>
        <v>27.07</v>
      </c>
      <c r="Q644" s="25"/>
      <c r="R644"/>
      <c r="S644" s="64">
        <v>12.76</v>
      </c>
      <c r="T644" s="64">
        <v>26.42</v>
      </c>
      <c r="U644" s="63">
        <f t="shared" si="140"/>
        <v>1.0705329153605017</v>
      </c>
      <c r="V644" s="2" t="str">
        <f t="shared" si="138"/>
        <v>N</v>
      </c>
      <c r="W644" s="63">
        <f t="shared" si="127"/>
        <v>2.4602573807721368E-2</v>
      </c>
      <c r="X644" s="2" t="str">
        <f t="shared" si="139"/>
        <v>N</v>
      </c>
      <c r="Y644" s="2" t="str">
        <f t="shared" si="135"/>
        <v>N</v>
      </c>
      <c r="Z644" s="65">
        <f t="shared" si="128"/>
        <v>25.1</v>
      </c>
      <c r="AB644" s="59"/>
      <c r="AD644" s="59"/>
    </row>
    <row r="645" spans="1:30" s="58" customFormat="1" x14ac:dyDescent="0.25">
      <c r="A645" s="39" t="s">
        <v>684</v>
      </c>
      <c r="B645" s="40">
        <v>6008361</v>
      </c>
      <c r="C645" s="40">
        <v>145213</v>
      </c>
      <c r="D645" s="40">
        <v>0</v>
      </c>
      <c r="E645" s="73">
        <v>4.0392000000000001</v>
      </c>
      <c r="F645" s="73">
        <f t="shared" si="129"/>
        <v>0.71220000000000006</v>
      </c>
      <c r="G645" s="73">
        <v>3.9701900000000001</v>
      </c>
      <c r="H645" s="73">
        <f t="shared" si="130"/>
        <v>3.79</v>
      </c>
      <c r="I645" s="73">
        <f t="shared" si="131"/>
        <v>3.8483999999999998</v>
      </c>
      <c r="J645" s="73">
        <f t="shared" si="132"/>
        <v>2.7846600000000001</v>
      </c>
      <c r="K645" s="73">
        <v>3.2332800000000002</v>
      </c>
      <c r="L645" s="73">
        <f t="shared" si="133"/>
        <v>2.7846600000000001</v>
      </c>
      <c r="M645" s="66">
        <f t="shared" si="134"/>
        <v>1.4505181961172997</v>
      </c>
      <c r="N645" s="74">
        <f t="shared" si="136"/>
        <v>1.45</v>
      </c>
      <c r="O645" s="67">
        <v>38.68</v>
      </c>
      <c r="P645" s="68">
        <f t="shared" si="126"/>
        <v>38.68</v>
      </c>
      <c r="Q645" s="25"/>
      <c r="R645"/>
      <c r="S645" s="67">
        <v>38.68</v>
      </c>
      <c r="T645" s="67">
        <v>38.68</v>
      </c>
      <c r="U645" s="66">
        <f t="shared" si="140"/>
        <v>0</v>
      </c>
      <c r="V645" s="73" t="str">
        <f t="shared" si="138"/>
        <v>N</v>
      </c>
      <c r="W645" s="66">
        <f t="shared" si="127"/>
        <v>0</v>
      </c>
      <c r="X645" s="73" t="str">
        <f t="shared" si="139"/>
        <v>N</v>
      </c>
      <c r="Y645" s="73" t="str">
        <f t="shared" si="135"/>
        <v>N</v>
      </c>
      <c r="Z645" s="68">
        <f t="shared" si="128"/>
        <v>36.75</v>
      </c>
      <c r="AB645" s="59"/>
      <c r="AD645" s="59"/>
    </row>
    <row r="646" spans="1:30" s="58" customFormat="1" x14ac:dyDescent="0.25">
      <c r="A646" s="37" t="s">
        <v>685</v>
      </c>
      <c r="B646" s="38">
        <v>6001838</v>
      </c>
      <c r="C646" s="38">
        <v>146151</v>
      </c>
      <c r="D646" s="38">
        <v>0</v>
      </c>
      <c r="E646" s="71">
        <v>3.1843699999999999</v>
      </c>
      <c r="F646" s="71">
        <f t="shared" si="129"/>
        <v>0.71220000000000006</v>
      </c>
      <c r="G646" s="71">
        <v>3.4314499999999999</v>
      </c>
      <c r="H646" s="71">
        <f t="shared" si="130"/>
        <v>3.79</v>
      </c>
      <c r="I646" s="71">
        <f t="shared" si="131"/>
        <v>3.8483999999999998</v>
      </c>
      <c r="J646" s="71">
        <f t="shared" si="132"/>
        <v>2.40679</v>
      </c>
      <c r="K646" s="71">
        <v>2.9880599999999999</v>
      </c>
      <c r="L646" s="71">
        <f t="shared" si="133"/>
        <v>2.40679</v>
      </c>
      <c r="M646" s="60">
        <f t="shared" si="134"/>
        <v>1.323077626215831</v>
      </c>
      <c r="N646" s="72">
        <f t="shared" si="136"/>
        <v>1.32</v>
      </c>
      <c r="O646" s="61">
        <v>38.68</v>
      </c>
      <c r="P646" s="62">
        <f t="shared" si="126"/>
        <v>38.68</v>
      </c>
      <c r="Q646" s="25"/>
      <c r="R646"/>
      <c r="S646" s="61">
        <v>38.68</v>
      </c>
      <c r="T646" s="61">
        <v>38.68</v>
      </c>
      <c r="U646" s="60">
        <f t="shared" si="140"/>
        <v>0</v>
      </c>
      <c r="V646" s="71" t="str">
        <f t="shared" si="138"/>
        <v>N</v>
      </c>
      <c r="W646" s="60">
        <f t="shared" si="127"/>
        <v>0</v>
      </c>
      <c r="X646" s="71" t="str">
        <f t="shared" si="139"/>
        <v>N</v>
      </c>
      <c r="Y646" s="71" t="str">
        <f t="shared" si="135"/>
        <v>N</v>
      </c>
      <c r="Z646" s="62">
        <f t="shared" si="128"/>
        <v>36.75</v>
      </c>
      <c r="AB646" s="59"/>
      <c r="AD646" s="59"/>
    </row>
    <row r="647" spans="1:30" s="58" customFormat="1" x14ac:dyDescent="0.25">
      <c r="A647" s="34" t="s">
        <v>686</v>
      </c>
      <c r="B647" s="36">
        <v>6015630</v>
      </c>
      <c r="C647" s="36">
        <v>145547</v>
      </c>
      <c r="D647" s="36">
        <v>0</v>
      </c>
      <c r="E647" s="2">
        <v>4.4211400000000003</v>
      </c>
      <c r="F647" s="2">
        <f t="shared" si="129"/>
        <v>0.71220000000000006</v>
      </c>
      <c r="G647" s="2">
        <v>3.9194300000000002</v>
      </c>
      <c r="H647" s="2">
        <f t="shared" si="130"/>
        <v>3.79</v>
      </c>
      <c r="I647" s="2">
        <f t="shared" si="131"/>
        <v>3.8483999999999998</v>
      </c>
      <c r="J647" s="2">
        <f t="shared" si="132"/>
        <v>2.7490600000000001</v>
      </c>
      <c r="K647" s="2">
        <v>3.1557400000000002</v>
      </c>
      <c r="L647" s="2">
        <f t="shared" si="133"/>
        <v>2.7490600000000001</v>
      </c>
      <c r="M647" s="63">
        <f t="shared" si="134"/>
        <v>1.6082369973736479</v>
      </c>
      <c r="N647" s="70">
        <f t="shared" si="136"/>
        <v>1.6</v>
      </c>
      <c r="O647" s="64">
        <v>38.68</v>
      </c>
      <c r="P647" s="65">
        <f t="shared" si="126"/>
        <v>38.68</v>
      </c>
      <c r="Q647" s="25"/>
      <c r="R647"/>
      <c r="S647" s="64">
        <v>38.68</v>
      </c>
      <c r="T647" s="64">
        <v>38.68</v>
      </c>
      <c r="U647" s="63">
        <f t="shared" si="140"/>
        <v>0</v>
      </c>
      <c r="V647" s="2" t="str">
        <f t="shared" si="138"/>
        <v>N</v>
      </c>
      <c r="W647" s="63">
        <f t="shared" si="127"/>
        <v>0</v>
      </c>
      <c r="X647" s="2" t="str">
        <f t="shared" si="139"/>
        <v>N</v>
      </c>
      <c r="Y647" s="2" t="str">
        <f t="shared" si="135"/>
        <v>N</v>
      </c>
      <c r="Z647" s="65">
        <f t="shared" si="128"/>
        <v>36.75</v>
      </c>
      <c r="AB647" s="59"/>
      <c r="AD647" s="59"/>
    </row>
    <row r="648" spans="1:30" s="58" customFormat="1" x14ac:dyDescent="0.25">
      <c r="A648" s="34" t="s">
        <v>687</v>
      </c>
      <c r="B648" s="36">
        <v>6002612</v>
      </c>
      <c r="C648" s="36">
        <v>145050</v>
      </c>
      <c r="D648" s="36">
        <v>0</v>
      </c>
      <c r="E648" s="2">
        <v>4.1220699999999999</v>
      </c>
      <c r="F648" s="2">
        <f t="shared" si="129"/>
        <v>0.71220000000000006</v>
      </c>
      <c r="G648" s="2">
        <v>4.3709100000000003</v>
      </c>
      <c r="H648" s="2">
        <f t="shared" si="130"/>
        <v>3.79</v>
      </c>
      <c r="I648" s="2">
        <f t="shared" si="131"/>
        <v>3.8483999999999998</v>
      </c>
      <c r="J648" s="2">
        <f t="shared" si="132"/>
        <v>3.0657199999999998</v>
      </c>
      <c r="K648" s="2">
        <v>3.15916</v>
      </c>
      <c r="L648" s="2">
        <f t="shared" si="133"/>
        <v>3.0657199999999998</v>
      </c>
      <c r="M648" s="63">
        <f t="shared" si="134"/>
        <v>1.3445683232650079</v>
      </c>
      <c r="N648" s="70">
        <f t="shared" si="136"/>
        <v>1.34</v>
      </c>
      <c r="O648" s="64">
        <v>38.68</v>
      </c>
      <c r="P648" s="65">
        <f t="shared" ref="P648:P662" si="141">IF(Y648="Y",Z648,O648)</f>
        <v>38.68</v>
      </c>
      <c r="Q648" s="25"/>
      <c r="R648"/>
      <c r="S648" s="64">
        <v>38.68</v>
      </c>
      <c r="T648" s="64">
        <v>38.68</v>
      </c>
      <c r="U648" s="63">
        <f t="shared" si="140"/>
        <v>0</v>
      </c>
      <c r="V648" s="2" t="str">
        <f t="shared" si="138"/>
        <v>N</v>
      </c>
      <c r="W648" s="63">
        <f t="shared" ref="W648:W662" si="142">IF(T648=0,0,(O648-T648)/T648)</f>
        <v>0</v>
      </c>
      <c r="X648" s="2" t="str">
        <f t="shared" si="139"/>
        <v>N</v>
      </c>
      <c r="Y648" s="2" t="str">
        <f t="shared" si="135"/>
        <v>N</v>
      </c>
      <c r="Z648" s="65">
        <f t="shared" ref="Z648:Z662" si="143">ROUNDUP(T648*0.95,2)</f>
        <v>36.75</v>
      </c>
      <c r="AB648" s="59"/>
      <c r="AD648" s="59"/>
    </row>
    <row r="649" spans="1:30" s="58" customFormat="1" x14ac:dyDescent="0.25">
      <c r="A649" s="34" t="s">
        <v>688</v>
      </c>
      <c r="B649" s="36">
        <v>6002836</v>
      </c>
      <c r="C649" s="36">
        <v>146033</v>
      </c>
      <c r="D649" s="36">
        <v>0</v>
      </c>
      <c r="E649" s="2">
        <v>4.5864399999999996</v>
      </c>
      <c r="F649" s="2">
        <f t="shared" ref="F649:F662" si="144">$F$5</f>
        <v>0.71220000000000006</v>
      </c>
      <c r="G649" s="2">
        <v>3.9785599999999999</v>
      </c>
      <c r="H649" s="2">
        <f t="shared" ref="H649:H662" si="145">$H$5</f>
        <v>3.79</v>
      </c>
      <c r="I649" s="2">
        <f t="shared" ref="I649:I662" si="146">$I$5</f>
        <v>3.8483999999999998</v>
      </c>
      <c r="J649" s="2">
        <f t="shared" ref="J649:J662" si="147">ROUND(F649*G649*(H649/I649),5)</f>
        <v>2.79053</v>
      </c>
      <c r="K649" s="2">
        <v>3.4864099999999998</v>
      </c>
      <c r="L649" s="2">
        <f t="shared" ref="L649:L662" si="148">IF($J649=0,$K649,IF($K649=0,$J649,IF($J649&lt;$K649,$J649,ROUND(($J649*$L$5)+($K649*$L$4),5))))</f>
        <v>2.79053</v>
      </c>
      <c r="M649" s="63">
        <f t="shared" ref="M649:M662" si="149">IFERROR(E649/L649,0)</f>
        <v>1.643573084682838</v>
      </c>
      <c r="N649" s="70">
        <f t="shared" si="136"/>
        <v>1.64</v>
      </c>
      <c r="O649" s="64">
        <v>38.68</v>
      </c>
      <c r="P649" s="65">
        <f t="shared" si="141"/>
        <v>38.68</v>
      </c>
      <c r="Q649" s="25"/>
      <c r="R649"/>
      <c r="S649" s="64">
        <v>38.68</v>
      </c>
      <c r="T649" s="64">
        <v>38.68</v>
      </c>
      <c r="U649" s="63">
        <f t="shared" si="140"/>
        <v>0</v>
      </c>
      <c r="V649" s="2" t="str">
        <f t="shared" si="138"/>
        <v>N</v>
      </c>
      <c r="W649" s="63">
        <f t="shared" si="142"/>
        <v>0</v>
      </c>
      <c r="X649" s="2" t="str">
        <f t="shared" si="139"/>
        <v>N</v>
      </c>
      <c r="Y649" s="2" t="str">
        <f t="shared" ref="Y649:Y662" si="150">IF(AND(V649="Y",X649="Y"),"Y","N")</f>
        <v>N</v>
      </c>
      <c r="Z649" s="65">
        <f t="shared" si="143"/>
        <v>36.75</v>
      </c>
      <c r="AB649" s="59"/>
      <c r="AD649" s="59"/>
    </row>
    <row r="650" spans="1:30" s="58" customFormat="1" x14ac:dyDescent="0.25">
      <c r="A650" s="39" t="s">
        <v>689</v>
      </c>
      <c r="B650" s="40">
        <v>6004402</v>
      </c>
      <c r="C650" s="40">
        <v>145949</v>
      </c>
      <c r="D650" s="40">
        <v>0</v>
      </c>
      <c r="E650" s="73">
        <v>3.6478600000000001</v>
      </c>
      <c r="F650" s="73">
        <f t="shared" si="144"/>
        <v>0.71220000000000006</v>
      </c>
      <c r="G650" s="73">
        <v>3.2283900000000001</v>
      </c>
      <c r="H650" s="73">
        <f t="shared" si="145"/>
        <v>3.79</v>
      </c>
      <c r="I650" s="73">
        <f t="shared" si="146"/>
        <v>3.8483999999999998</v>
      </c>
      <c r="J650" s="73">
        <f t="shared" si="147"/>
        <v>2.26437</v>
      </c>
      <c r="K650" s="73">
        <v>2.8483999999999998</v>
      </c>
      <c r="L650" s="73">
        <f t="shared" si="148"/>
        <v>2.26437</v>
      </c>
      <c r="M650" s="66">
        <f t="shared" si="149"/>
        <v>1.6109823041287423</v>
      </c>
      <c r="N650" s="74">
        <f t="shared" ref="N650:N662" si="151">ROUNDDOWN(M650,2)</f>
        <v>1.61</v>
      </c>
      <c r="O650" s="67">
        <v>38.68</v>
      </c>
      <c r="P650" s="68">
        <f t="shared" si="141"/>
        <v>38.68</v>
      </c>
      <c r="Q650" s="25"/>
      <c r="R650"/>
      <c r="S650" s="67">
        <v>38.68</v>
      </c>
      <c r="T650" s="67">
        <v>38.68</v>
      </c>
      <c r="U650" s="66">
        <f t="shared" si="140"/>
        <v>0</v>
      </c>
      <c r="V650" s="73" t="str">
        <f t="shared" ref="V650:V662" si="152">IF(U650&lt;-0.05,"Y","N")</f>
        <v>N</v>
      </c>
      <c r="W650" s="66">
        <f t="shared" si="142"/>
        <v>0</v>
      </c>
      <c r="X650" s="73" t="str">
        <f t="shared" ref="X650:X662" si="153">IF(W650&lt;-0.05,"Y","N")</f>
        <v>N</v>
      </c>
      <c r="Y650" s="73" t="str">
        <f t="shared" si="150"/>
        <v>N</v>
      </c>
      <c r="Z650" s="68">
        <f t="shared" si="143"/>
        <v>36.75</v>
      </c>
      <c r="AB650" s="59"/>
      <c r="AD650" s="59"/>
    </row>
    <row r="651" spans="1:30" s="58" customFormat="1" x14ac:dyDescent="0.25">
      <c r="A651" s="37" t="s">
        <v>690</v>
      </c>
      <c r="B651" s="38">
        <v>6005060</v>
      </c>
      <c r="C651" s="38">
        <v>145697</v>
      </c>
      <c r="D651" s="38">
        <v>0</v>
      </c>
      <c r="E651" s="71">
        <v>3.45797</v>
      </c>
      <c r="F651" s="71">
        <f t="shared" si="144"/>
        <v>0.71220000000000006</v>
      </c>
      <c r="G651" s="71">
        <v>3.4816099999999999</v>
      </c>
      <c r="H651" s="71">
        <f t="shared" si="145"/>
        <v>3.79</v>
      </c>
      <c r="I651" s="71">
        <f t="shared" si="146"/>
        <v>3.8483999999999998</v>
      </c>
      <c r="J651" s="71">
        <f t="shared" si="147"/>
        <v>2.44197</v>
      </c>
      <c r="K651" s="71">
        <v>3.0299299999999998</v>
      </c>
      <c r="L651" s="71">
        <f t="shared" si="148"/>
        <v>2.44197</v>
      </c>
      <c r="M651" s="60">
        <f t="shared" si="149"/>
        <v>1.4160575273242506</v>
      </c>
      <c r="N651" s="72">
        <f t="shared" si="151"/>
        <v>1.41</v>
      </c>
      <c r="O651" s="61">
        <v>38.68</v>
      </c>
      <c r="P651" s="62">
        <f t="shared" si="141"/>
        <v>38.68</v>
      </c>
      <c r="Q651" s="25"/>
      <c r="R651"/>
      <c r="S651" s="61">
        <v>36.590000000000003</v>
      </c>
      <c r="T651" s="61">
        <v>38.68</v>
      </c>
      <c r="U651" s="60">
        <f t="shared" si="140"/>
        <v>5.7119431538671661E-2</v>
      </c>
      <c r="V651" s="71" t="str">
        <f t="shared" si="152"/>
        <v>N</v>
      </c>
      <c r="W651" s="60">
        <f t="shared" si="142"/>
        <v>0</v>
      </c>
      <c r="X651" s="71" t="str">
        <f t="shared" si="153"/>
        <v>N</v>
      </c>
      <c r="Y651" s="71" t="str">
        <f t="shared" si="150"/>
        <v>N</v>
      </c>
      <c r="Z651" s="62">
        <f t="shared" si="143"/>
        <v>36.75</v>
      </c>
      <c r="AB651" s="59"/>
      <c r="AD651" s="59"/>
    </row>
    <row r="652" spans="1:30" s="58" customFormat="1" x14ac:dyDescent="0.25">
      <c r="A652" s="34" t="s">
        <v>691</v>
      </c>
      <c r="B652" s="36">
        <v>6005250</v>
      </c>
      <c r="C652" s="36">
        <v>146116</v>
      </c>
      <c r="D652" s="36">
        <v>0</v>
      </c>
      <c r="E652" s="2">
        <v>3.6936200000000001</v>
      </c>
      <c r="F652" s="2">
        <f t="shared" si="144"/>
        <v>0.71220000000000006</v>
      </c>
      <c r="G652" s="2">
        <v>3.3422100000000001</v>
      </c>
      <c r="H652" s="2">
        <f t="shared" si="145"/>
        <v>3.79</v>
      </c>
      <c r="I652" s="2">
        <f t="shared" si="146"/>
        <v>3.8483999999999998</v>
      </c>
      <c r="J652" s="2">
        <f t="shared" si="147"/>
        <v>2.3441999999999998</v>
      </c>
      <c r="K652" s="2">
        <v>3.0001799999999998</v>
      </c>
      <c r="L652" s="2">
        <f t="shared" si="148"/>
        <v>2.3441999999999998</v>
      </c>
      <c r="M652" s="63">
        <f t="shared" si="149"/>
        <v>1.5756420100674005</v>
      </c>
      <c r="N652" s="70">
        <f t="shared" si="151"/>
        <v>1.57</v>
      </c>
      <c r="O652" s="64">
        <v>38.68</v>
      </c>
      <c r="P652" s="65">
        <f t="shared" si="141"/>
        <v>38.68</v>
      </c>
      <c r="Q652" s="25"/>
      <c r="R652"/>
      <c r="S652" s="64">
        <v>38.68</v>
      </c>
      <c r="T652" s="64">
        <v>38.68</v>
      </c>
      <c r="U652" s="63">
        <f t="shared" si="140"/>
        <v>0</v>
      </c>
      <c r="V652" s="2" t="str">
        <f t="shared" si="152"/>
        <v>N</v>
      </c>
      <c r="W652" s="63">
        <f t="shared" si="142"/>
        <v>0</v>
      </c>
      <c r="X652" s="2" t="str">
        <f t="shared" si="153"/>
        <v>N</v>
      </c>
      <c r="Y652" s="2" t="str">
        <f t="shared" si="150"/>
        <v>N</v>
      </c>
      <c r="Z652" s="65">
        <f t="shared" si="143"/>
        <v>36.75</v>
      </c>
      <c r="AB652" s="59"/>
      <c r="AD652" s="59"/>
    </row>
    <row r="653" spans="1:30" s="58" customFormat="1" x14ac:dyDescent="0.25">
      <c r="A653" s="34" t="s">
        <v>692</v>
      </c>
      <c r="B653" s="36">
        <v>6005946</v>
      </c>
      <c r="C653" s="36">
        <v>145494</v>
      </c>
      <c r="D653" s="36">
        <v>0</v>
      </c>
      <c r="E653" s="2">
        <v>4.0013500000000004</v>
      </c>
      <c r="F653" s="2">
        <f t="shared" si="144"/>
        <v>0.71220000000000006</v>
      </c>
      <c r="G653" s="2">
        <v>3.8096100000000002</v>
      </c>
      <c r="H653" s="2">
        <f t="shared" si="145"/>
        <v>3.79</v>
      </c>
      <c r="I653" s="2">
        <f t="shared" si="146"/>
        <v>3.8483999999999998</v>
      </c>
      <c r="J653" s="2">
        <f t="shared" si="147"/>
        <v>2.6720299999999999</v>
      </c>
      <c r="K653" s="2">
        <v>2.93031</v>
      </c>
      <c r="L653" s="2">
        <f t="shared" si="148"/>
        <v>2.6720299999999999</v>
      </c>
      <c r="M653" s="63">
        <f t="shared" si="149"/>
        <v>1.4974944143591205</v>
      </c>
      <c r="N653" s="70">
        <f t="shared" si="151"/>
        <v>1.49</v>
      </c>
      <c r="O653" s="64">
        <v>38.68</v>
      </c>
      <c r="P653" s="65">
        <f t="shared" si="141"/>
        <v>38.68</v>
      </c>
      <c r="Q653" s="25"/>
      <c r="R653"/>
      <c r="S653" s="64">
        <v>38.68</v>
      </c>
      <c r="T653" s="64">
        <v>38.68</v>
      </c>
      <c r="U653" s="63">
        <f t="shared" si="140"/>
        <v>0</v>
      </c>
      <c r="V653" s="2" t="str">
        <f t="shared" si="152"/>
        <v>N</v>
      </c>
      <c r="W653" s="63">
        <f t="shared" si="142"/>
        <v>0</v>
      </c>
      <c r="X653" s="2" t="str">
        <f t="shared" si="153"/>
        <v>N</v>
      </c>
      <c r="Y653" s="2" t="str">
        <f t="shared" si="150"/>
        <v>N</v>
      </c>
      <c r="Z653" s="65">
        <f t="shared" si="143"/>
        <v>36.75</v>
      </c>
      <c r="AB653" s="59"/>
      <c r="AD653" s="59"/>
    </row>
    <row r="654" spans="1:30" s="58" customFormat="1" x14ac:dyDescent="0.25">
      <c r="A654" s="34" t="s">
        <v>693</v>
      </c>
      <c r="B654" s="36">
        <v>6006274</v>
      </c>
      <c r="C654" s="36">
        <v>145445</v>
      </c>
      <c r="D654" s="36">
        <v>0</v>
      </c>
      <c r="E654" s="2">
        <v>3.9943</v>
      </c>
      <c r="F654" s="2">
        <f t="shared" si="144"/>
        <v>0.71220000000000006</v>
      </c>
      <c r="G654" s="2">
        <v>3.4721000000000002</v>
      </c>
      <c r="H654" s="2">
        <f t="shared" si="145"/>
        <v>3.79</v>
      </c>
      <c r="I654" s="2">
        <f t="shared" si="146"/>
        <v>3.8483999999999998</v>
      </c>
      <c r="J654" s="2">
        <f t="shared" si="147"/>
        <v>2.4352999999999998</v>
      </c>
      <c r="K654" s="2">
        <v>2.8046700000000002</v>
      </c>
      <c r="L654" s="2">
        <f t="shared" si="148"/>
        <v>2.4352999999999998</v>
      </c>
      <c r="M654" s="63">
        <f t="shared" si="149"/>
        <v>1.6401675358272083</v>
      </c>
      <c r="N654" s="70">
        <f t="shared" si="151"/>
        <v>1.64</v>
      </c>
      <c r="O654" s="64">
        <v>38.68</v>
      </c>
      <c r="P654" s="65">
        <f t="shared" si="141"/>
        <v>38.68</v>
      </c>
      <c r="Q654" s="25"/>
      <c r="R654"/>
      <c r="S654" s="64">
        <v>38.68</v>
      </c>
      <c r="T654" s="64">
        <v>38.68</v>
      </c>
      <c r="U654" s="63">
        <f t="shared" si="140"/>
        <v>0</v>
      </c>
      <c r="V654" s="2" t="str">
        <f t="shared" si="152"/>
        <v>N</v>
      </c>
      <c r="W654" s="63">
        <f t="shared" si="142"/>
        <v>0</v>
      </c>
      <c r="X654" s="2" t="str">
        <f t="shared" si="153"/>
        <v>N</v>
      </c>
      <c r="Y654" s="2" t="str">
        <f t="shared" si="150"/>
        <v>N</v>
      </c>
      <c r="Z654" s="65">
        <f t="shared" si="143"/>
        <v>36.75</v>
      </c>
      <c r="AB654" s="59"/>
      <c r="AD654" s="59"/>
    </row>
    <row r="655" spans="1:30" s="58" customFormat="1" x14ac:dyDescent="0.25">
      <c r="A655" s="39" t="s">
        <v>694</v>
      </c>
      <c r="B655" s="40">
        <v>6007389</v>
      </c>
      <c r="C655" s="40">
        <v>145883</v>
      </c>
      <c r="D655" s="40">
        <v>0</v>
      </c>
      <c r="E655" s="73">
        <v>4.1493700000000002</v>
      </c>
      <c r="F655" s="73">
        <f t="shared" si="144"/>
        <v>0.71220000000000006</v>
      </c>
      <c r="G655" s="73">
        <v>3.4074200000000001</v>
      </c>
      <c r="H655" s="73">
        <f t="shared" si="145"/>
        <v>3.79</v>
      </c>
      <c r="I655" s="73">
        <f t="shared" si="146"/>
        <v>3.8483999999999998</v>
      </c>
      <c r="J655" s="73">
        <f t="shared" si="147"/>
        <v>2.3899400000000002</v>
      </c>
      <c r="K655" s="73">
        <v>2.9990999999999999</v>
      </c>
      <c r="L655" s="73">
        <f t="shared" si="148"/>
        <v>2.3899400000000002</v>
      </c>
      <c r="M655" s="66">
        <f t="shared" si="149"/>
        <v>1.7361816614643044</v>
      </c>
      <c r="N655" s="74">
        <f t="shared" si="151"/>
        <v>1.73</v>
      </c>
      <c r="O655" s="67">
        <v>38.68</v>
      </c>
      <c r="P655" s="68">
        <f t="shared" si="141"/>
        <v>38.68</v>
      </c>
      <c r="Q655" s="25"/>
      <c r="R655"/>
      <c r="S655" s="67">
        <v>38.68</v>
      </c>
      <c r="T655" s="67">
        <v>38.68</v>
      </c>
      <c r="U655" s="66">
        <f t="shared" si="140"/>
        <v>0</v>
      </c>
      <c r="V655" s="73" t="str">
        <f t="shared" si="152"/>
        <v>N</v>
      </c>
      <c r="W655" s="66">
        <f t="shared" si="142"/>
        <v>0</v>
      </c>
      <c r="X655" s="73" t="str">
        <f t="shared" si="153"/>
        <v>N</v>
      </c>
      <c r="Y655" s="73" t="str">
        <f t="shared" si="150"/>
        <v>N</v>
      </c>
      <c r="Z655" s="68">
        <f t="shared" si="143"/>
        <v>36.75</v>
      </c>
      <c r="AB655" s="59"/>
      <c r="AD655" s="59"/>
    </row>
    <row r="656" spans="1:30" s="58" customFormat="1" x14ac:dyDescent="0.25">
      <c r="A656" s="37" t="s">
        <v>695</v>
      </c>
      <c r="B656" s="38">
        <v>6007702</v>
      </c>
      <c r="C656" s="38">
        <v>145406</v>
      </c>
      <c r="D656" s="38">
        <v>0</v>
      </c>
      <c r="E656" s="71">
        <v>4.0797299999999996</v>
      </c>
      <c r="F656" s="71">
        <f t="shared" si="144"/>
        <v>0.71220000000000006</v>
      </c>
      <c r="G656" s="71">
        <v>3.4031500000000001</v>
      </c>
      <c r="H656" s="71">
        <f t="shared" si="145"/>
        <v>3.79</v>
      </c>
      <c r="I656" s="71">
        <f t="shared" si="146"/>
        <v>3.8483999999999998</v>
      </c>
      <c r="J656" s="71">
        <f t="shared" si="147"/>
        <v>2.3869400000000001</v>
      </c>
      <c r="K656" s="71">
        <v>3.0802100000000001</v>
      </c>
      <c r="L656" s="71">
        <f t="shared" si="148"/>
        <v>2.3869400000000001</v>
      </c>
      <c r="M656" s="60">
        <f t="shared" si="149"/>
        <v>1.7091883331797195</v>
      </c>
      <c r="N656" s="72">
        <f t="shared" si="151"/>
        <v>1.7</v>
      </c>
      <c r="O656" s="61">
        <v>38.68</v>
      </c>
      <c r="P656" s="62">
        <f t="shared" si="141"/>
        <v>38.68</v>
      </c>
      <c r="Q656" s="25"/>
      <c r="R656"/>
      <c r="S656" s="61">
        <v>37.340000000000003</v>
      </c>
      <c r="T656" s="61">
        <v>38.68</v>
      </c>
      <c r="U656" s="60">
        <f t="shared" si="140"/>
        <v>3.5886448848419822E-2</v>
      </c>
      <c r="V656" s="71" t="str">
        <f t="shared" si="152"/>
        <v>N</v>
      </c>
      <c r="W656" s="60">
        <f t="shared" si="142"/>
        <v>0</v>
      </c>
      <c r="X656" s="71" t="str">
        <f t="shared" si="153"/>
        <v>N</v>
      </c>
      <c r="Y656" s="71" t="str">
        <f t="shared" si="150"/>
        <v>N</v>
      </c>
      <c r="Z656" s="62">
        <f t="shared" si="143"/>
        <v>36.75</v>
      </c>
      <c r="AB656" s="59"/>
      <c r="AD656" s="59"/>
    </row>
    <row r="657" spans="1:30" s="58" customFormat="1" x14ac:dyDescent="0.25">
      <c r="A657" s="34" t="s">
        <v>696</v>
      </c>
      <c r="B657" s="36">
        <v>6008007</v>
      </c>
      <c r="C657" s="36">
        <v>145771</v>
      </c>
      <c r="D657" s="36">
        <v>0</v>
      </c>
      <c r="E657" s="2">
        <v>4.4197499999999996</v>
      </c>
      <c r="F657" s="2">
        <f t="shared" si="144"/>
        <v>0.71220000000000006</v>
      </c>
      <c r="G657" s="2">
        <v>4.3242399999999996</v>
      </c>
      <c r="H657" s="2">
        <f t="shared" si="145"/>
        <v>3.79</v>
      </c>
      <c r="I657" s="2">
        <f t="shared" si="146"/>
        <v>3.8483999999999998</v>
      </c>
      <c r="J657" s="2">
        <f t="shared" si="147"/>
        <v>3.0329899999999999</v>
      </c>
      <c r="K657" s="2">
        <v>3.0325099999999998</v>
      </c>
      <c r="L657" s="2">
        <f t="shared" si="148"/>
        <v>3.0327999999999999</v>
      </c>
      <c r="M657" s="63">
        <f t="shared" si="149"/>
        <v>1.4573166710630439</v>
      </c>
      <c r="N657" s="70">
        <f t="shared" si="151"/>
        <v>1.45</v>
      </c>
      <c r="O657" s="64">
        <v>38.68</v>
      </c>
      <c r="P657" s="65">
        <f t="shared" si="141"/>
        <v>38.68</v>
      </c>
      <c r="Q657" s="25"/>
      <c r="R657"/>
      <c r="S657" s="64">
        <v>38.68</v>
      </c>
      <c r="T657" s="64">
        <v>38.68</v>
      </c>
      <c r="U657" s="63">
        <f t="shared" si="140"/>
        <v>0</v>
      </c>
      <c r="V657" s="2" t="str">
        <f t="shared" si="152"/>
        <v>N</v>
      </c>
      <c r="W657" s="63">
        <f t="shared" si="142"/>
        <v>0</v>
      </c>
      <c r="X657" s="2" t="str">
        <f t="shared" si="153"/>
        <v>N</v>
      </c>
      <c r="Y657" s="2" t="str">
        <f t="shared" si="150"/>
        <v>N</v>
      </c>
      <c r="Z657" s="65">
        <f t="shared" si="143"/>
        <v>36.75</v>
      </c>
      <c r="AB657" s="59"/>
      <c r="AD657" s="59"/>
    </row>
    <row r="658" spans="1:30" s="58" customFormat="1" x14ac:dyDescent="0.25">
      <c r="A658" s="34" t="s">
        <v>697</v>
      </c>
      <c r="B658" s="36">
        <v>6008395</v>
      </c>
      <c r="C658" s="36">
        <v>146106</v>
      </c>
      <c r="D658" s="36">
        <v>0</v>
      </c>
      <c r="E658" s="2">
        <v>4.1795</v>
      </c>
      <c r="F658" s="2">
        <f t="shared" si="144"/>
        <v>0.71220000000000006</v>
      </c>
      <c r="G658" s="2">
        <v>3.0797099999999999</v>
      </c>
      <c r="H658" s="2">
        <f t="shared" si="145"/>
        <v>3.79</v>
      </c>
      <c r="I658" s="2">
        <f t="shared" si="146"/>
        <v>3.8483999999999998</v>
      </c>
      <c r="J658" s="2">
        <f t="shared" si="147"/>
        <v>2.1600799999999998</v>
      </c>
      <c r="K658" s="2">
        <v>2.6640799999999998</v>
      </c>
      <c r="L658" s="2">
        <f t="shared" si="148"/>
        <v>2.1600799999999998</v>
      </c>
      <c r="M658" s="63">
        <f t="shared" si="149"/>
        <v>1.9348820414058741</v>
      </c>
      <c r="N658" s="70">
        <f t="shared" si="151"/>
        <v>1.93</v>
      </c>
      <c r="O658" s="64">
        <v>38.68</v>
      </c>
      <c r="P658" s="65">
        <f t="shared" si="141"/>
        <v>38.68</v>
      </c>
      <c r="Q658" s="25"/>
      <c r="R658"/>
      <c r="S658" s="64">
        <v>38.68</v>
      </c>
      <c r="T658" s="64">
        <v>38.68</v>
      </c>
      <c r="U658" s="63">
        <f t="shared" si="140"/>
        <v>0</v>
      </c>
      <c r="V658" s="2" t="str">
        <f t="shared" si="152"/>
        <v>N</v>
      </c>
      <c r="W658" s="63">
        <f t="shared" si="142"/>
        <v>0</v>
      </c>
      <c r="X658" s="2" t="str">
        <f t="shared" si="153"/>
        <v>N</v>
      </c>
      <c r="Y658" s="2" t="str">
        <f t="shared" si="150"/>
        <v>N</v>
      </c>
      <c r="Z658" s="65">
        <f t="shared" si="143"/>
        <v>36.75</v>
      </c>
      <c r="AB658" s="59"/>
      <c r="AD658" s="59"/>
    </row>
    <row r="659" spans="1:30" s="58" customFormat="1" x14ac:dyDescent="0.25">
      <c r="A659" s="34" t="s">
        <v>698</v>
      </c>
      <c r="B659" s="36">
        <v>6009161</v>
      </c>
      <c r="C659" s="36">
        <v>145895</v>
      </c>
      <c r="D659" s="36">
        <v>0</v>
      </c>
      <c r="E659" s="2">
        <v>3.7164299999999999</v>
      </c>
      <c r="F659" s="2">
        <f t="shared" si="144"/>
        <v>0.71220000000000006</v>
      </c>
      <c r="G659" s="2">
        <v>3.8119299999999998</v>
      </c>
      <c r="H659" s="2">
        <f t="shared" si="145"/>
        <v>3.79</v>
      </c>
      <c r="I659" s="2">
        <f t="shared" si="146"/>
        <v>3.8483999999999998</v>
      </c>
      <c r="J659" s="2">
        <f t="shared" si="147"/>
        <v>2.6736599999999999</v>
      </c>
      <c r="K659" s="2">
        <v>0</v>
      </c>
      <c r="L659" s="2">
        <f t="shared" si="148"/>
        <v>2.6736599999999999</v>
      </c>
      <c r="M659" s="63">
        <f t="shared" si="149"/>
        <v>1.3900159332151434</v>
      </c>
      <c r="N659" s="70">
        <f t="shared" si="151"/>
        <v>1.39</v>
      </c>
      <c r="O659" s="64">
        <v>38.68</v>
      </c>
      <c r="P659" s="65">
        <f t="shared" si="141"/>
        <v>38.68</v>
      </c>
      <c r="Q659" s="25"/>
      <c r="R659"/>
      <c r="S659" s="64">
        <v>36.89</v>
      </c>
      <c r="T659" s="64">
        <v>37.93</v>
      </c>
      <c r="U659" s="63">
        <f t="shared" si="140"/>
        <v>2.8191921930062324E-2</v>
      </c>
      <c r="V659" s="2" t="str">
        <f t="shared" si="152"/>
        <v>N</v>
      </c>
      <c r="W659" s="63">
        <f t="shared" si="142"/>
        <v>1.9773266543633008E-2</v>
      </c>
      <c r="X659" s="2" t="str">
        <f t="shared" si="153"/>
        <v>N</v>
      </c>
      <c r="Y659" s="2" t="str">
        <f t="shared" si="150"/>
        <v>N</v>
      </c>
      <c r="Z659" s="65">
        <f t="shared" si="143"/>
        <v>36.04</v>
      </c>
      <c r="AB659" s="59"/>
      <c r="AD659" s="59"/>
    </row>
    <row r="660" spans="1:30" s="58" customFormat="1" x14ac:dyDescent="0.25">
      <c r="A660" s="39" t="s">
        <v>699</v>
      </c>
      <c r="B660" s="40">
        <v>6009245</v>
      </c>
      <c r="C660" s="40">
        <v>146068</v>
      </c>
      <c r="D660" s="40">
        <v>0</v>
      </c>
      <c r="E660" s="73">
        <v>3.3311500000000001</v>
      </c>
      <c r="F660" s="73">
        <f t="shared" si="144"/>
        <v>0.71220000000000006</v>
      </c>
      <c r="G660" s="73">
        <v>3.8168700000000002</v>
      </c>
      <c r="H660" s="73">
        <f t="shared" si="145"/>
        <v>3.79</v>
      </c>
      <c r="I660" s="73">
        <f t="shared" si="146"/>
        <v>3.8483999999999998</v>
      </c>
      <c r="J660" s="73">
        <f t="shared" si="147"/>
        <v>2.6771199999999999</v>
      </c>
      <c r="K660" s="73">
        <v>3.1466099999999999</v>
      </c>
      <c r="L660" s="73">
        <f t="shared" si="148"/>
        <v>2.6771199999999999</v>
      </c>
      <c r="M660" s="66">
        <f t="shared" si="149"/>
        <v>1.2443035799665312</v>
      </c>
      <c r="N660" s="74">
        <f t="shared" si="151"/>
        <v>1.24</v>
      </c>
      <c r="O660" s="67">
        <v>38.53</v>
      </c>
      <c r="P660" s="68">
        <f t="shared" si="141"/>
        <v>38.53</v>
      </c>
      <c r="Q660" s="25"/>
      <c r="R660"/>
      <c r="S660" s="67">
        <v>36.89</v>
      </c>
      <c r="T660" s="67">
        <v>38.229999999999997</v>
      </c>
      <c r="U660" s="66">
        <f t="shared" si="140"/>
        <v>3.6324207102195617E-2</v>
      </c>
      <c r="V660" s="73" t="str">
        <f t="shared" si="152"/>
        <v>N</v>
      </c>
      <c r="W660" s="66">
        <f t="shared" si="142"/>
        <v>7.8472403871306384E-3</v>
      </c>
      <c r="X660" s="73" t="str">
        <f t="shared" si="153"/>
        <v>N</v>
      </c>
      <c r="Y660" s="73" t="str">
        <f t="shared" si="150"/>
        <v>N</v>
      </c>
      <c r="Z660" s="68">
        <f t="shared" si="143"/>
        <v>36.32</v>
      </c>
      <c r="AB660" s="59"/>
      <c r="AD660" s="59"/>
    </row>
    <row r="661" spans="1:30" s="58" customFormat="1" x14ac:dyDescent="0.25">
      <c r="A661" s="37" t="s">
        <v>700</v>
      </c>
      <c r="B661" s="38">
        <v>6009252</v>
      </c>
      <c r="C661" s="38">
        <v>145892</v>
      </c>
      <c r="D661" s="38">
        <v>0</v>
      </c>
      <c r="E661" s="71">
        <v>4.8332499999999996</v>
      </c>
      <c r="F661" s="71">
        <f t="shared" si="144"/>
        <v>0.71220000000000006</v>
      </c>
      <c r="G661" s="71">
        <v>4.11517</v>
      </c>
      <c r="H661" s="71">
        <f t="shared" si="145"/>
        <v>3.79</v>
      </c>
      <c r="I661" s="71">
        <f t="shared" si="146"/>
        <v>3.8483999999999998</v>
      </c>
      <c r="J661" s="71">
        <f t="shared" si="147"/>
        <v>2.8863500000000002</v>
      </c>
      <c r="K661" s="71">
        <v>3.2756799999999999</v>
      </c>
      <c r="L661" s="71">
        <f t="shared" si="148"/>
        <v>2.8863500000000002</v>
      </c>
      <c r="M661" s="60">
        <f t="shared" si="149"/>
        <v>1.6745197221404193</v>
      </c>
      <c r="N661" s="72">
        <f t="shared" si="151"/>
        <v>1.67</v>
      </c>
      <c r="O661" s="61">
        <v>38.68</v>
      </c>
      <c r="P661" s="62">
        <f t="shared" si="141"/>
        <v>38.68</v>
      </c>
      <c r="Q661" s="25"/>
      <c r="R661"/>
      <c r="S661" s="61">
        <v>38.68</v>
      </c>
      <c r="T661" s="61">
        <v>38.68</v>
      </c>
      <c r="U661" s="60">
        <f t="shared" si="140"/>
        <v>0</v>
      </c>
      <c r="V661" s="71" t="str">
        <f t="shared" si="152"/>
        <v>N</v>
      </c>
      <c r="W661" s="60">
        <f t="shared" si="142"/>
        <v>0</v>
      </c>
      <c r="X661" s="71" t="str">
        <f t="shared" si="153"/>
        <v>N</v>
      </c>
      <c r="Y661" s="71" t="str">
        <f t="shared" si="150"/>
        <v>N</v>
      </c>
      <c r="Z661" s="62">
        <f t="shared" si="143"/>
        <v>36.75</v>
      </c>
      <c r="AB661" s="59"/>
      <c r="AD661" s="59"/>
    </row>
    <row r="662" spans="1:30" s="58" customFormat="1" x14ac:dyDescent="0.25">
      <c r="A662" s="34" t="s">
        <v>701</v>
      </c>
      <c r="B662" s="36">
        <v>6009542</v>
      </c>
      <c r="C662" s="36">
        <v>145652</v>
      </c>
      <c r="D662" s="36">
        <v>0</v>
      </c>
      <c r="E662" s="2">
        <v>4.6529800000000003</v>
      </c>
      <c r="F662" s="2">
        <f t="shared" si="144"/>
        <v>0.71220000000000006</v>
      </c>
      <c r="G662" s="2">
        <v>3.7761</v>
      </c>
      <c r="H662" s="2">
        <f t="shared" si="145"/>
        <v>3.79</v>
      </c>
      <c r="I662" s="2">
        <f t="shared" si="146"/>
        <v>3.8483999999999998</v>
      </c>
      <c r="J662" s="2">
        <f t="shared" si="147"/>
        <v>2.6485300000000001</v>
      </c>
      <c r="K662" s="2">
        <v>3.1269200000000001</v>
      </c>
      <c r="L662" s="2">
        <f t="shared" si="148"/>
        <v>2.6485300000000001</v>
      </c>
      <c r="M662" s="63">
        <f t="shared" si="149"/>
        <v>1.7568160451269195</v>
      </c>
      <c r="N662" s="70">
        <f t="shared" si="151"/>
        <v>1.75</v>
      </c>
      <c r="O662" s="64">
        <v>38.68</v>
      </c>
      <c r="P662" s="65">
        <f t="shared" si="141"/>
        <v>38.68</v>
      </c>
      <c r="Q662" s="25"/>
      <c r="R662"/>
      <c r="S662" s="64">
        <v>38.68</v>
      </c>
      <c r="T662" s="64">
        <v>38.68</v>
      </c>
      <c r="U662" s="63">
        <f t="shared" si="140"/>
        <v>0</v>
      </c>
      <c r="V662" s="2" t="str">
        <f t="shared" si="152"/>
        <v>N</v>
      </c>
      <c r="W662" s="63">
        <f t="shared" si="142"/>
        <v>0</v>
      </c>
      <c r="X662" s="2" t="str">
        <f t="shared" si="153"/>
        <v>N</v>
      </c>
      <c r="Y662" s="2" t="str">
        <f t="shared" si="150"/>
        <v>N</v>
      </c>
      <c r="Z662" s="65">
        <f t="shared" si="143"/>
        <v>36.75</v>
      </c>
      <c r="AB662" s="59"/>
      <c r="AD662" s="59"/>
    </row>
  </sheetData>
  <autoFilter ref="A7:Y662" xr:uid="{00000000-0009-0000-0000-000002000000}"/>
  <pageMargins left="0.25" right="0.25" top="0.75" bottom="0.75" header="0.3" footer="0.3"/>
  <pageSetup scale="55" fitToWidth="2" fitToHeight="0"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2AFEF-C5F6-4817-B265-7C2F182F1A66}">
  <sheetPr>
    <tabColor rgb="FF92D050"/>
    <pageSetUpPr fitToPage="1"/>
  </sheetPr>
  <dimension ref="A1:N662"/>
  <sheetViews>
    <sheetView workbookViewId="0"/>
  </sheetViews>
  <sheetFormatPr defaultRowHeight="15" x14ac:dyDescent="0.25"/>
  <cols>
    <col min="1" max="1" width="49.7109375" bestFit="1" customWidth="1"/>
    <col min="2" max="2" width="9.5703125" bestFit="1" customWidth="1"/>
    <col min="3" max="3" width="9.42578125" bestFit="1" customWidth="1"/>
    <col min="4" max="5" width="11" customWidth="1"/>
    <col min="6" max="9" width="13.85546875" customWidth="1"/>
    <col min="10" max="10" width="16.5703125" customWidth="1"/>
    <col min="11" max="11" width="13.42578125" customWidth="1"/>
  </cols>
  <sheetData>
    <row r="1" spans="1:14" x14ac:dyDescent="0.25">
      <c r="A1" s="1" t="s">
        <v>711</v>
      </c>
      <c r="B1" s="2"/>
      <c r="C1" s="2"/>
      <c r="D1" s="2"/>
      <c r="E1" s="2"/>
    </row>
    <row r="2" spans="1:14" x14ac:dyDescent="0.25">
      <c r="A2" s="1" t="s">
        <v>702</v>
      </c>
      <c r="B2" s="2"/>
      <c r="C2" s="2"/>
      <c r="D2" s="2"/>
      <c r="E2" s="2"/>
    </row>
    <row r="3" spans="1:14" x14ac:dyDescent="0.25">
      <c r="A3" s="1" t="s">
        <v>712</v>
      </c>
      <c r="B3" s="2"/>
      <c r="C3" s="2"/>
      <c r="D3" s="2"/>
      <c r="E3" s="2"/>
    </row>
    <row r="4" spans="1:14" x14ac:dyDescent="0.25">
      <c r="B4" s="2"/>
      <c r="C4" s="2"/>
      <c r="D4" s="2"/>
      <c r="E4" s="2"/>
    </row>
    <row r="5" spans="1:14" ht="15.75" thickBot="1" x14ac:dyDescent="0.3">
      <c r="B5" s="2"/>
      <c r="C5" s="2"/>
      <c r="D5" s="2"/>
      <c r="E5" s="2"/>
      <c r="I5" s="42"/>
      <c r="J5" s="42"/>
    </row>
    <row r="6" spans="1:14" ht="15.75" thickBot="1" x14ac:dyDescent="0.3">
      <c r="A6" s="18" t="s">
        <v>702</v>
      </c>
      <c r="B6" s="19"/>
      <c r="C6" s="19"/>
      <c r="D6" s="19"/>
      <c r="E6" s="19"/>
      <c r="F6" s="43"/>
      <c r="G6" s="43"/>
      <c r="H6" s="43"/>
      <c r="I6" s="43"/>
      <c r="J6" s="43"/>
      <c r="K6" s="21"/>
    </row>
    <row r="7" spans="1:14" ht="75.75" thickBot="1" x14ac:dyDescent="0.3">
      <c r="A7" s="26" t="s">
        <v>9</v>
      </c>
      <c r="B7" s="27" t="s">
        <v>10</v>
      </c>
      <c r="C7" s="27" t="s">
        <v>11</v>
      </c>
      <c r="D7" s="27" t="s">
        <v>703</v>
      </c>
      <c r="E7" s="27" t="s">
        <v>704</v>
      </c>
      <c r="F7" s="27" t="s">
        <v>705</v>
      </c>
      <c r="G7" s="27" t="s">
        <v>706</v>
      </c>
      <c r="H7" s="27" t="s">
        <v>707</v>
      </c>
      <c r="I7" s="27" t="s">
        <v>708</v>
      </c>
      <c r="J7" s="27" t="s">
        <v>709</v>
      </c>
      <c r="K7" s="28" t="s">
        <v>710</v>
      </c>
    </row>
    <row r="8" spans="1:14" x14ac:dyDescent="0.25">
      <c r="A8" s="34" t="s">
        <v>29</v>
      </c>
      <c r="B8" s="35">
        <v>6000012</v>
      </c>
      <c r="C8" s="35">
        <v>146085</v>
      </c>
      <c r="D8" s="44">
        <v>45108</v>
      </c>
      <c r="E8" s="44">
        <v>45473</v>
      </c>
      <c r="F8" s="42">
        <v>4390</v>
      </c>
      <c r="G8" s="42">
        <v>14112</v>
      </c>
      <c r="H8" s="42">
        <v>1606.92</v>
      </c>
      <c r="I8" s="42">
        <f>SUM(F8:H8)</f>
        <v>20108.919999999998</v>
      </c>
      <c r="J8" s="42">
        <v>26329</v>
      </c>
      <c r="K8" s="45">
        <f>I8/J8</f>
        <v>0.76375555471153478</v>
      </c>
      <c r="M8" s="46"/>
      <c r="N8" s="42"/>
    </row>
    <row r="9" spans="1:14" x14ac:dyDescent="0.25">
      <c r="A9" s="34" t="s">
        <v>30</v>
      </c>
      <c r="B9" s="36">
        <v>6000020</v>
      </c>
      <c r="C9" s="36">
        <v>146065</v>
      </c>
      <c r="D9" s="44">
        <v>45108</v>
      </c>
      <c r="E9" s="44">
        <v>45473</v>
      </c>
      <c r="F9" s="42">
        <v>2497</v>
      </c>
      <c r="G9" s="42">
        <v>7790</v>
      </c>
      <c r="H9" s="42">
        <v>4412</v>
      </c>
      <c r="I9" s="42">
        <f t="shared" ref="I9:I72" si="0">SUM(F9:H9)</f>
        <v>14699</v>
      </c>
      <c r="J9" s="42">
        <v>17482</v>
      </c>
      <c r="K9" s="45">
        <f t="shared" ref="K9:K72" si="1">I9/J9</f>
        <v>0.84080768790756211</v>
      </c>
      <c r="M9" s="46"/>
      <c r="N9" s="42"/>
    </row>
    <row r="10" spans="1:14" x14ac:dyDescent="0.25">
      <c r="A10" s="34" t="s">
        <v>31</v>
      </c>
      <c r="B10" s="36">
        <v>6012595</v>
      </c>
      <c r="C10" s="36">
        <v>145683</v>
      </c>
      <c r="D10" s="44">
        <v>45108</v>
      </c>
      <c r="E10" s="44">
        <v>45473</v>
      </c>
      <c r="F10" s="42">
        <v>5939</v>
      </c>
      <c r="G10" s="42">
        <v>13533</v>
      </c>
      <c r="H10" s="42">
        <v>2990.4</v>
      </c>
      <c r="I10" s="42">
        <f t="shared" si="0"/>
        <v>22462.400000000001</v>
      </c>
      <c r="J10" s="42">
        <v>43824</v>
      </c>
      <c r="K10" s="45">
        <f t="shared" si="1"/>
        <v>0.5125593282219788</v>
      </c>
      <c r="M10" s="46"/>
      <c r="N10" s="42"/>
    </row>
    <row r="11" spans="1:14" x14ac:dyDescent="0.25">
      <c r="A11" s="34" t="s">
        <v>32</v>
      </c>
      <c r="B11" s="36">
        <v>6011571</v>
      </c>
      <c r="C11" s="36">
        <v>145603</v>
      </c>
      <c r="D11" s="44">
        <v>45108</v>
      </c>
      <c r="E11" s="44">
        <v>45473</v>
      </c>
      <c r="F11" s="42">
        <v>4372</v>
      </c>
      <c r="G11" s="42">
        <v>18133</v>
      </c>
      <c r="H11" s="42">
        <v>784.56</v>
      </c>
      <c r="I11" s="42">
        <f t="shared" si="0"/>
        <v>23289.56</v>
      </c>
      <c r="J11" s="42">
        <v>33877</v>
      </c>
      <c r="K11" s="45">
        <f t="shared" si="1"/>
        <v>0.68747409747026011</v>
      </c>
      <c r="M11" s="46"/>
      <c r="N11" s="42"/>
    </row>
    <row r="12" spans="1:14" x14ac:dyDescent="0.25">
      <c r="A12" s="34" t="s">
        <v>33</v>
      </c>
      <c r="B12" s="36">
        <v>6004642</v>
      </c>
      <c r="C12" s="36">
        <v>146010</v>
      </c>
      <c r="D12" s="44">
        <v>45108</v>
      </c>
      <c r="E12" s="44">
        <v>45473</v>
      </c>
      <c r="F12" s="42">
        <v>4613</v>
      </c>
      <c r="G12" s="42">
        <v>13796</v>
      </c>
      <c r="H12" s="42">
        <v>2917.32</v>
      </c>
      <c r="I12" s="42">
        <f t="shared" si="0"/>
        <v>21326.32</v>
      </c>
      <c r="J12" s="42">
        <v>28245</v>
      </c>
      <c r="K12" s="45">
        <f t="shared" si="1"/>
        <v>0.75504761904761908</v>
      </c>
      <c r="M12" s="46"/>
      <c r="N12" s="42"/>
    </row>
    <row r="13" spans="1:14" x14ac:dyDescent="0.25">
      <c r="A13" s="37" t="s">
        <v>34</v>
      </c>
      <c r="B13" s="38">
        <v>6004675</v>
      </c>
      <c r="C13" s="38">
        <v>145449</v>
      </c>
      <c r="D13" s="47">
        <v>45108</v>
      </c>
      <c r="E13" s="47">
        <v>45473</v>
      </c>
      <c r="F13" s="48">
        <v>3729</v>
      </c>
      <c r="G13" s="48">
        <v>6947</v>
      </c>
      <c r="H13" s="48">
        <v>3328.92</v>
      </c>
      <c r="I13" s="48">
        <f t="shared" si="0"/>
        <v>14004.92</v>
      </c>
      <c r="J13" s="48">
        <v>23206</v>
      </c>
      <c r="K13" s="49">
        <f t="shared" si="1"/>
        <v>0.60350426613806774</v>
      </c>
      <c r="M13" s="46"/>
      <c r="N13" s="42"/>
    </row>
    <row r="14" spans="1:14" x14ac:dyDescent="0.25">
      <c r="A14" s="34" t="s">
        <v>35</v>
      </c>
      <c r="B14" s="36">
        <v>6000046</v>
      </c>
      <c r="C14" s="36">
        <v>145724</v>
      </c>
      <c r="D14" s="44">
        <v>45108</v>
      </c>
      <c r="E14" s="44">
        <v>45473</v>
      </c>
      <c r="F14" s="42">
        <v>3101</v>
      </c>
      <c r="G14" s="42">
        <v>4650</v>
      </c>
      <c r="H14" s="42">
        <v>4098</v>
      </c>
      <c r="I14" s="42">
        <f t="shared" si="0"/>
        <v>11849</v>
      </c>
      <c r="J14" s="42">
        <v>27222</v>
      </c>
      <c r="K14" s="50">
        <f t="shared" si="1"/>
        <v>0.43527294100360003</v>
      </c>
      <c r="M14" s="46"/>
      <c r="N14" s="42"/>
    </row>
    <row r="15" spans="1:14" x14ac:dyDescent="0.25">
      <c r="A15" s="34" t="s">
        <v>36</v>
      </c>
      <c r="B15" s="36">
        <v>6016869</v>
      </c>
      <c r="C15" s="36">
        <v>146183</v>
      </c>
      <c r="D15" s="44">
        <v>45108</v>
      </c>
      <c r="E15" s="44">
        <v>45473</v>
      </c>
      <c r="F15" s="42">
        <v>1649</v>
      </c>
      <c r="G15" s="42">
        <v>1898</v>
      </c>
      <c r="H15" s="42">
        <v>2190</v>
      </c>
      <c r="I15" s="42">
        <f t="shared" si="0"/>
        <v>5737</v>
      </c>
      <c r="J15" s="42">
        <v>15708</v>
      </c>
      <c r="K15" s="50">
        <f t="shared" si="1"/>
        <v>0.36522790934555638</v>
      </c>
      <c r="M15" s="46"/>
      <c r="N15" s="42"/>
    </row>
    <row r="16" spans="1:14" x14ac:dyDescent="0.25">
      <c r="A16" s="34" t="s">
        <v>37</v>
      </c>
      <c r="B16" s="36">
        <v>6015507</v>
      </c>
      <c r="C16" s="36">
        <v>146182</v>
      </c>
      <c r="D16" s="44">
        <v>45108</v>
      </c>
      <c r="E16" s="44">
        <v>45473</v>
      </c>
      <c r="F16" s="42">
        <v>2993</v>
      </c>
      <c r="G16" s="42">
        <v>5384</v>
      </c>
      <c r="H16" s="42">
        <v>2472.12</v>
      </c>
      <c r="I16" s="42">
        <f t="shared" si="0"/>
        <v>10849.119999999999</v>
      </c>
      <c r="J16" s="42">
        <v>19725</v>
      </c>
      <c r="K16" s="50">
        <f t="shared" si="1"/>
        <v>0.55001875792141952</v>
      </c>
      <c r="M16" s="46"/>
      <c r="N16" s="42"/>
    </row>
    <row r="17" spans="1:14" x14ac:dyDescent="0.25">
      <c r="A17" s="39" t="s">
        <v>38</v>
      </c>
      <c r="B17" s="40">
        <v>6000103</v>
      </c>
      <c r="C17" s="40">
        <v>145142</v>
      </c>
      <c r="D17" s="51">
        <v>45108</v>
      </c>
      <c r="E17" s="51">
        <v>45473</v>
      </c>
      <c r="F17" s="52">
        <v>7401</v>
      </c>
      <c r="G17" s="52">
        <v>34752</v>
      </c>
      <c r="H17" s="52">
        <v>6326.04</v>
      </c>
      <c r="I17" s="52">
        <f t="shared" si="0"/>
        <v>48479.040000000001</v>
      </c>
      <c r="J17" s="52">
        <v>64844</v>
      </c>
      <c r="K17" s="53">
        <f t="shared" si="1"/>
        <v>0.74762568626241444</v>
      </c>
      <c r="M17" s="46"/>
      <c r="N17" s="42"/>
    </row>
    <row r="18" spans="1:14" x14ac:dyDescent="0.25">
      <c r="A18" s="37" t="s">
        <v>39</v>
      </c>
      <c r="B18" s="38">
        <v>6014757</v>
      </c>
      <c r="C18" s="38">
        <v>145998</v>
      </c>
      <c r="D18" s="47">
        <v>45108</v>
      </c>
      <c r="E18" s="47">
        <v>45473</v>
      </c>
      <c r="F18" s="48">
        <v>3938</v>
      </c>
      <c r="G18" s="48">
        <v>10771</v>
      </c>
      <c r="H18" s="48">
        <v>2204</v>
      </c>
      <c r="I18" s="48">
        <f t="shared" si="0"/>
        <v>16913</v>
      </c>
      <c r="J18" s="48">
        <v>27411</v>
      </c>
      <c r="K18" s="49">
        <f t="shared" si="1"/>
        <v>0.6170150669439276</v>
      </c>
      <c r="M18" s="46"/>
      <c r="N18" s="42"/>
    </row>
    <row r="19" spans="1:14" x14ac:dyDescent="0.25">
      <c r="A19" s="34" t="s">
        <v>40</v>
      </c>
      <c r="B19" s="36">
        <v>6016950</v>
      </c>
      <c r="C19" s="36">
        <v>146186</v>
      </c>
      <c r="D19" s="44">
        <v>45108</v>
      </c>
      <c r="E19" s="44">
        <v>45473</v>
      </c>
      <c r="F19" s="42">
        <v>7145</v>
      </c>
      <c r="G19" s="42">
        <v>13485</v>
      </c>
      <c r="H19" s="42">
        <v>4368</v>
      </c>
      <c r="I19" s="42">
        <f t="shared" si="0"/>
        <v>24998</v>
      </c>
      <c r="J19" s="42">
        <v>49966</v>
      </c>
      <c r="K19" s="50">
        <f t="shared" si="1"/>
        <v>0.50030020413881438</v>
      </c>
      <c r="M19" s="46"/>
      <c r="N19" s="42"/>
    </row>
    <row r="20" spans="1:14" x14ac:dyDescent="0.25">
      <c r="A20" s="34" t="s">
        <v>41</v>
      </c>
      <c r="B20" s="36">
        <v>6003735</v>
      </c>
      <c r="C20" s="36">
        <v>145557</v>
      </c>
      <c r="D20" s="44">
        <v>45108</v>
      </c>
      <c r="E20" s="44">
        <v>45473</v>
      </c>
      <c r="F20" s="42">
        <v>8143</v>
      </c>
      <c r="G20" s="42">
        <v>18966</v>
      </c>
      <c r="H20" s="42">
        <v>2593.92</v>
      </c>
      <c r="I20" s="42">
        <f t="shared" si="0"/>
        <v>29702.92</v>
      </c>
      <c r="J20" s="42">
        <v>42870</v>
      </c>
      <c r="K20" s="50">
        <f t="shared" si="1"/>
        <v>0.69286027525075811</v>
      </c>
      <c r="M20" s="46"/>
      <c r="N20" s="42"/>
    </row>
    <row r="21" spans="1:14" x14ac:dyDescent="0.25">
      <c r="A21" s="34" t="s">
        <v>42</v>
      </c>
      <c r="B21" s="36">
        <v>6013429</v>
      </c>
      <c r="C21" s="36">
        <v>145907</v>
      </c>
      <c r="D21" s="44">
        <v>45108</v>
      </c>
      <c r="E21" s="44">
        <v>45473</v>
      </c>
      <c r="F21" s="42">
        <v>1923</v>
      </c>
      <c r="G21" s="42">
        <v>2968</v>
      </c>
      <c r="H21" s="42">
        <v>1834</v>
      </c>
      <c r="I21" s="42">
        <f t="shared" si="0"/>
        <v>6725</v>
      </c>
      <c r="J21" s="42">
        <v>22572</v>
      </c>
      <c r="K21" s="50">
        <f t="shared" si="1"/>
        <v>0.29793549530391633</v>
      </c>
      <c r="M21" s="46"/>
      <c r="N21" s="42"/>
    </row>
    <row r="22" spans="1:14" x14ac:dyDescent="0.25">
      <c r="A22" s="39" t="s">
        <v>43</v>
      </c>
      <c r="B22" s="40">
        <v>6007033</v>
      </c>
      <c r="C22" s="40">
        <v>145582</v>
      </c>
      <c r="D22" s="51">
        <v>45108</v>
      </c>
      <c r="E22" s="51">
        <v>45473</v>
      </c>
      <c r="F22" s="52">
        <v>10841</v>
      </c>
      <c r="G22" s="52">
        <v>19571</v>
      </c>
      <c r="H22" s="52">
        <v>4818.24</v>
      </c>
      <c r="I22" s="52">
        <f t="shared" si="0"/>
        <v>35230.239999999998</v>
      </c>
      <c r="J22" s="52">
        <v>54693</v>
      </c>
      <c r="K22" s="53">
        <f t="shared" si="1"/>
        <v>0.64414532024207849</v>
      </c>
      <c r="M22" s="46"/>
      <c r="N22" s="42"/>
    </row>
    <row r="23" spans="1:14" x14ac:dyDescent="0.25">
      <c r="A23" s="37" t="s">
        <v>44</v>
      </c>
      <c r="B23" s="38">
        <v>6014500</v>
      </c>
      <c r="C23" s="38">
        <v>145888</v>
      </c>
      <c r="D23" s="47">
        <v>45108</v>
      </c>
      <c r="E23" s="47">
        <v>45473</v>
      </c>
      <c r="F23" s="48">
        <v>10522</v>
      </c>
      <c r="G23" s="48">
        <v>28389</v>
      </c>
      <c r="H23" s="48">
        <v>9093.84</v>
      </c>
      <c r="I23" s="48">
        <f t="shared" si="0"/>
        <v>48004.84</v>
      </c>
      <c r="J23" s="48">
        <v>62511</v>
      </c>
      <c r="K23" s="49">
        <f t="shared" si="1"/>
        <v>0.76794228215834004</v>
      </c>
      <c r="M23" s="46"/>
      <c r="N23" s="42"/>
    </row>
    <row r="24" spans="1:14" x14ac:dyDescent="0.25">
      <c r="A24" s="34" t="s">
        <v>45</v>
      </c>
      <c r="B24" s="36">
        <v>6014922</v>
      </c>
      <c r="C24" s="36">
        <v>145963</v>
      </c>
      <c r="D24" s="44">
        <v>45108</v>
      </c>
      <c r="E24" s="44">
        <v>45473</v>
      </c>
      <c r="F24" s="42">
        <v>10597</v>
      </c>
      <c r="G24" s="42">
        <v>26083</v>
      </c>
      <c r="H24" s="42">
        <v>5239.08</v>
      </c>
      <c r="I24" s="42">
        <f t="shared" si="0"/>
        <v>41919.08</v>
      </c>
      <c r="J24" s="42">
        <v>57353</v>
      </c>
      <c r="K24" s="50">
        <f t="shared" si="1"/>
        <v>0.73089602985022584</v>
      </c>
      <c r="M24" s="46"/>
      <c r="N24" s="42"/>
    </row>
    <row r="25" spans="1:14" x14ac:dyDescent="0.25">
      <c r="A25" s="34" t="s">
        <v>46</v>
      </c>
      <c r="B25" s="36">
        <v>6016695</v>
      </c>
      <c r="C25" s="36">
        <v>146153</v>
      </c>
      <c r="D25" s="44">
        <v>45108</v>
      </c>
      <c r="E25" s="44">
        <v>45473</v>
      </c>
      <c r="F25" s="42">
        <v>2621</v>
      </c>
      <c r="G25" s="42">
        <v>4566</v>
      </c>
      <c r="H25" s="42">
        <v>1914.36</v>
      </c>
      <c r="I25" s="42">
        <f t="shared" si="0"/>
        <v>9101.36</v>
      </c>
      <c r="J25" s="42">
        <v>28239</v>
      </c>
      <c r="K25" s="50">
        <f t="shared" si="1"/>
        <v>0.32229753178228693</v>
      </c>
      <c r="M25" s="46"/>
      <c r="N25" s="42"/>
    </row>
    <row r="26" spans="1:14" x14ac:dyDescent="0.25">
      <c r="A26" s="34" t="s">
        <v>47</v>
      </c>
      <c r="B26" s="36">
        <v>6006886</v>
      </c>
      <c r="C26" s="36">
        <v>145869</v>
      </c>
      <c r="D26" s="44">
        <v>45108</v>
      </c>
      <c r="E26" s="44">
        <v>45473</v>
      </c>
      <c r="F26" s="42">
        <v>500</v>
      </c>
      <c r="G26" s="42">
        <v>532</v>
      </c>
      <c r="H26" s="42">
        <v>484</v>
      </c>
      <c r="I26" s="42">
        <f t="shared" si="0"/>
        <v>1516</v>
      </c>
      <c r="J26" s="42">
        <v>9331</v>
      </c>
      <c r="K26" s="50">
        <f t="shared" si="1"/>
        <v>0.16246918872575286</v>
      </c>
      <c r="M26" s="46"/>
      <c r="N26" s="42"/>
    </row>
    <row r="27" spans="1:14" x14ac:dyDescent="0.25">
      <c r="A27" s="39" t="s">
        <v>48</v>
      </c>
      <c r="B27" s="40">
        <v>6005193</v>
      </c>
      <c r="C27" s="40">
        <v>145450</v>
      </c>
      <c r="D27" s="51">
        <v>45108</v>
      </c>
      <c r="E27" s="51">
        <v>45473</v>
      </c>
      <c r="F27" s="52">
        <v>6972</v>
      </c>
      <c r="G27" s="52">
        <v>40016</v>
      </c>
      <c r="H27" s="52">
        <v>2490.6</v>
      </c>
      <c r="I27" s="52">
        <f t="shared" si="0"/>
        <v>49478.6</v>
      </c>
      <c r="J27" s="52">
        <v>54037</v>
      </c>
      <c r="K27" s="53">
        <f t="shared" si="1"/>
        <v>0.9156429853618816</v>
      </c>
      <c r="M27" s="46"/>
      <c r="N27" s="42"/>
    </row>
    <row r="28" spans="1:14" x14ac:dyDescent="0.25">
      <c r="A28" s="37" t="s">
        <v>49</v>
      </c>
      <c r="B28" s="38">
        <v>6009849</v>
      </c>
      <c r="C28" s="38">
        <v>145126</v>
      </c>
      <c r="D28" s="47">
        <v>45108</v>
      </c>
      <c r="E28" s="47">
        <v>45473</v>
      </c>
      <c r="F28" s="48">
        <v>6933</v>
      </c>
      <c r="G28" s="48">
        <v>9487</v>
      </c>
      <c r="H28" s="48">
        <v>2815</v>
      </c>
      <c r="I28" s="48">
        <f t="shared" si="0"/>
        <v>19235</v>
      </c>
      <c r="J28" s="48">
        <v>30079</v>
      </c>
      <c r="K28" s="49">
        <f t="shared" si="1"/>
        <v>0.6394826955683367</v>
      </c>
      <c r="M28" s="46"/>
      <c r="N28" s="42"/>
    </row>
    <row r="29" spans="1:14" x14ac:dyDescent="0.25">
      <c r="A29" s="34" t="s">
        <v>50</v>
      </c>
      <c r="B29" s="36">
        <v>6005714</v>
      </c>
      <c r="C29" s="36">
        <v>145872</v>
      </c>
      <c r="D29" s="44">
        <v>45108</v>
      </c>
      <c r="E29" s="44">
        <v>45473</v>
      </c>
      <c r="F29" s="42">
        <v>10079</v>
      </c>
      <c r="G29" s="42">
        <v>23608</v>
      </c>
      <c r="H29" s="42">
        <v>10240.44</v>
      </c>
      <c r="I29" s="42">
        <f t="shared" si="0"/>
        <v>43927.44</v>
      </c>
      <c r="J29" s="42">
        <v>54954</v>
      </c>
      <c r="K29" s="50">
        <f t="shared" si="1"/>
        <v>0.79934927393820288</v>
      </c>
      <c r="M29" s="46"/>
      <c r="N29" s="42"/>
    </row>
    <row r="30" spans="1:14" x14ac:dyDescent="0.25">
      <c r="A30" s="34" t="s">
        <v>51</v>
      </c>
      <c r="B30" s="36">
        <v>6014765</v>
      </c>
      <c r="C30" s="36">
        <v>145984</v>
      </c>
      <c r="D30" s="44">
        <v>45108</v>
      </c>
      <c r="E30" s="44">
        <v>45473</v>
      </c>
      <c r="F30" s="42">
        <v>2505</v>
      </c>
      <c r="G30" s="42">
        <v>3930</v>
      </c>
      <c r="H30" s="42">
        <v>2083.1999999999998</v>
      </c>
      <c r="I30" s="42">
        <f t="shared" si="0"/>
        <v>8518.2000000000007</v>
      </c>
      <c r="J30" s="42">
        <v>22098</v>
      </c>
      <c r="K30" s="50">
        <f t="shared" si="1"/>
        <v>0.38547379853380398</v>
      </c>
      <c r="M30" s="46"/>
      <c r="N30" s="42"/>
    </row>
    <row r="31" spans="1:14" x14ac:dyDescent="0.25">
      <c r="A31" s="34" t="s">
        <v>52</v>
      </c>
      <c r="B31" s="36">
        <v>6014773</v>
      </c>
      <c r="C31" s="36">
        <v>146008</v>
      </c>
      <c r="D31" s="44">
        <v>45108</v>
      </c>
      <c r="E31" s="44">
        <v>45473</v>
      </c>
      <c r="F31" s="42">
        <v>2658</v>
      </c>
      <c r="G31" s="42">
        <v>7245</v>
      </c>
      <c r="H31" s="42">
        <v>2359.56</v>
      </c>
      <c r="I31" s="42">
        <f t="shared" si="0"/>
        <v>12262.56</v>
      </c>
      <c r="J31" s="42">
        <v>28407</v>
      </c>
      <c r="K31" s="50">
        <f t="shared" si="1"/>
        <v>0.43167388319780337</v>
      </c>
      <c r="M31" s="46"/>
      <c r="N31" s="42"/>
    </row>
    <row r="32" spans="1:14" x14ac:dyDescent="0.25">
      <c r="A32" s="39" t="s">
        <v>53</v>
      </c>
      <c r="B32" s="40">
        <v>6007165</v>
      </c>
      <c r="C32" s="40">
        <v>145259</v>
      </c>
      <c r="D32" s="51">
        <v>45108</v>
      </c>
      <c r="E32" s="51">
        <v>45473</v>
      </c>
      <c r="F32" s="52">
        <v>7826</v>
      </c>
      <c r="G32" s="52">
        <v>29724</v>
      </c>
      <c r="H32" s="52">
        <v>7771.68</v>
      </c>
      <c r="I32" s="52">
        <f t="shared" si="0"/>
        <v>45321.68</v>
      </c>
      <c r="J32" s="52">
        <v>54451</v>
      </c>
      <c r="K32" s="53">
        <f t="shared" si="1"/>
        <v>0.83233880002203819</v>
      </c>
      <c r="M32" s="46"/>
      <c r="N32" s="42"/>
    </row>
    <row r="33" spans="1:14" x14ac:dyDescent="0.25">
      <c r="A33" s="37" t="s">
        <v>54</v>
      </c>
      <c r="B33" s="38">
        <v>6001366</v>
      </c>
      <c r="C33" s="38">
        <v>145403</v>
      </c>
      <c r="D33" s="47">
        <v>45108</v>
      </c>
      <c r="E33" s="47">
        <v>45473</v>
      </c>
      <c r="F33" s="48">
        <v>7747</v>
      </c>
      <c r="G33" s="48">
        <v>25224</v>
      </c>
      <c r="H33" s="48">
        <v>4814.04</v>
      </c>
      <c r="I33" s="48">
        <f t="shared" si="0"/>
        <v>37785.040000000001</v>
      </c>
      <c r="J33" s="48">
        <v>51916</v>
      </c>
      <c r="K33" s="49">
        <f t="shared" si="1"/>
        <v>0.72781107943601209</v>
      </c>
      <c r="M33" s="46"/>
      <c r="N33" s="42"/>
    </row>
    <row r="34" spans="1:14" x14ac:dyDescent="0.25">
      <c r="A34" s="34" t="s">
        <v>55</v>
      </c>
      <c r="B34" s="36">
        <v>6008304</v>
      </c>
      <c r="C34" s="36">
        <v>145453</v>
      </c>
      <c r="D34" s="44">
        <v>45108</v>
      </c>
      <c r="E34" s="44">
        <v>45473</v>
      </c>
      <c r="F34" s="42">
        <v>9969</v>
      </c>
      <c r="G34" s="42">
        <v>25167</v>
      </c>
      <c r="H34" s="42">
        <v>5570.88</v>
      </c>
      <c r="I34" s="42">
        <f t="shared" si="0"/>
        <v>40706.879999999997</v>
      </c>
      <c r="J34" s="42">
        <v>47144</v>
      </c>
      <c r="K34" s="50">
        <f t="shared" si="1"/>
        <v>0.86345834040386893</v>
      </c>
      <c r="M34" s="46"/>
      <c r="N34" s="42"/>
    </row>
    <row r="35" spans="1:14" x14ac:dyDescent="0.25">
      <c r="A35" s="34" t="s">
        <v>56</v>
      </c>
      <c r="B35" s="36">
        <v>6013353</v>
      </c>
      <c r="C35" s="36">
        <v>145736</v>
      </c>
      <c r="D35" s="44">
        <v>45108</v>
      </c>
      <c r="E35" s="44">
        <v>45473</v>
      </c>
      <c r="F35" s="42">
        <v>12626</v>
      </c>
      <c r="G35" s="42">
        <v>43417</v>
      </c>
      <c r="H35" s="42">
        <v>3291.12</v>
      </c>
      <c r="I35" s="42">
        <f t="shared" si="0"/>
        <v>59334.12</v>
      </c>
      <c r="J35" s="42">
        <v>65297</v>
      </c>
      <c r="K35" s="50">
        <f t="shared" si="1"/>
        <v>0.90868064382743463</v>
      </c>
      <c r="M35" s="46"/>
      <c r="N35" s="42"/>
    </row>
    <row r="36" spans="1:14" x14ac:dyDescent="0.25">
      <c r="A36" s="34" t="s">
        <v>57</v>
      </c>
      <c r="B36" s="36">
        <v>6000459</v>
      </c>
      <c r="C36" s="36">
        <v>145379</v>
      </c>
      <c r="D36" s="44">
        <v>45108</v>
      </c>
      <c r="E36" s="44">
        <v>45473</v>
      </c>
      <c r="F36" s="42">
        <v>9697</v>
      </c>
      <c r="G36" s="42">
        <v>31065</v>
      </c>
      <c r="H36" s="42">
        <v>4746</v>
      </c>
      <c r="I36" s="42">
        <f t="shared" si="0"/>
        <v>45508</v>
      </c>
      <c r="J36" s="42">
        <v>57141</v>
      </c>
      <c r="K36" s="50">
        <f t="shared" si="1"/>
        <v>0.79641588351621428</v>
      </c>
      <c r="M36" s="46"/>
      <c r="N36" s="42"/>
    </row>
    <row r="37" spans="1:14" x14ac:dyDescent="0.25">
      <c r="A37" s="39" t="s">
        <v>58</v>
      </c>
      <c r="B37" s="40">
        <v>6003529</v>
      </c>
      <c r="C37" s="40">
        <v>145886</v>
      </c>
      <c r="D37" s="51">
        <v>45108</v>
      </c>
      <c r="E37" s="51">
        <v>45473</v>
      </c>
      <c r="F37" s="52">
        <v>4095</v>
      </c>
      <c r="G37" s="52">
        <v>7654</v>
      </c>
      <c r="H37" s="52">
        <v>2034.48</v>
      </c>
      <c r="I37" s="52">
        <f t="shared" si="0"/>
        <v>13783.48</v>
      </c>
      <c r="J37" s="52">
        <v>18633</v>
      </c>
      <c r="K37" s="53">
        <f t="shared" si="1"/>
        <v>0.73973487897815704</v>
      </c>
      <c r="M37" s="46"/>
      <c r="N37" s="42"/>
    </row>
    <row r="38" spans="1:14" x14ac:dyDescent="0.25">
      <c r="A38" s="37" t="s">
        <v>59</v>
      </c>
      <c r="B38" s="38">
        <v>6004014</v>
      </c>
      <c r="C38" s="38">
        <v>146052</v>
      </c>
      <c r="D38" s="47">
        <v>45108</v>
      </c>
      <c r="E38" s="47">
        <v>45473</v>
      </c>
      <c r="F38" s="48">
        <v>2274</v>
      </c>
      <c r="G38" s="48">
        <v>5542</v>
      </c>
      <c r="H38" s="48">
        <v>240.24</v>
      </c>
      <c r="I38" s="48">
        <f t="shared" si="0"/>
        <v>8056.24</v>
      </c>
      <c r="J38" s="48">
        <v>16451</v>
      </c>
      <c r="K38" s="49">
        <f t="shared" si="1"/>
        <v>0.48971126375296331</v>
      </c>
      <c r="M38" s="46"/>
      <c r="N38" s="42"/>
    </row>
    <row r="39" spans="1:14" x14ac:dyDescent="0.25">
      <c r="A39" s="34" t="s">
        <v>60</v>
      </c>
      <c r="B39" s="36">
        <v>6000087</v>
      </c>
      <c r="C39" s="36">
        <v>146198</v>
      </c>
      <c r="D39" s="44">
        <v>45108</v>
      </c>
      <c r="E39" s="44">
        <v>45473</v>
      </c>
      <c r="F39" s="42">
        <v>3562</v>
      </c>
      <c r="G39" s="42">
        <v>40392</v>
      </c>
      <c r="H39" s="42">
        <v>2161.3200000000002</v>
      </c>
      <c r="I39" s="42">
        <f t="shared" si="0"/>
        <v>46115.32</v>
      </c>
      <c r="J39" s="42">
        <v>48793</v>
      </c>
      <c r="K39" s="50">
        <f t="shared" si="1"/>
        <v>0.945121636300289</v>
      </c>
      <c r="M39" s="46"/>
      <c r="N39" s="42"/>
    </row>
    <row r="40" spans="1:14" x14ac:dyDescent="0.25">
      <c r="A40" s="34" t="s">
        <v>61</v>
      </c>
      <c r="B40" s="36">
        <v>6003495</v>
      </c>
      <c r="C40" s="36">
        <v>145789</v>
      </c>
      <c r="D40" s="44">
        <v>45108</v>
      </c>
      <c r="E40" s="44">
        <v>45473</v>
      </c>
      <c r="F40" s="42">
        <v>3945</v>
      </c>
      <c r="G40" s="42">
        <v>6007</v>
      </c>
      <c r="H40" s="42">
        <v>1895.88</v>
      </c>
      <c r="I40" s="42">
        <f t="shared" si="0"/>
        <v>11847.880000000001</v>
      </c>
      <c r="J40" s="42">
        <v>21361</v>
      </c>
      <c r="K40" s="50">
        <f t="shared" si="1"/>
        <v>0.55465006319928845</v>
      </c>
      <c r="M40" s="46"/>
      <c r="N40" s="42"/>
    </row>
    <row r="41" spans="1:14" x14ac:dyDescent="0.25">
      <c r="A41" s="34" t="s">
        <v>62</v>
      </c>
      <c r="B41" s="36">
        <v>6001515</v>
      </c>
      <c r="C41" s="36">
        <v>145770</v>
      </c>
      <c r="D41" s="44">
        <v>45108</v>
      </c>
      <c r="E41" s="44">
        <v>45473</v>
      </c>
      <c r="F41" s="42">
        <v>2319</v>
      </c>
      <c r="G41" s="42">
        <v>7448</v>
      </c>
      <c r="H41" s="42">
        <v>159.6</v>
      </c>
      <c r="I41" s="42">
        <f t="shared" si="0"/>
        <v>9926.6</v>
      </c>
      <c r="J41" s="42">
        <v>21047</v>
      </c>
      <c r="K41" s="50">
        <f t="shared" si="1"/>
        <v>0.47163966361001569</v>
      </c>
      <c r="M41" s="46"/>
      <c r="N41" s="42"/>
    </row>
    <row r="42" spans="1:14" x14ac:dyDescent="0.25">
      <c r="A42" s="39" t="s">
        <v>63</v>
      </c>
      <c r="B42" s="40">
        <v>6007637</v>
      </c>
      <c r="C42" s="40">
        <v>145920</v>
      </c>
      <c r="D42" s="51">
        <v>45108</v>
      </c>
      <c r="E42" s="51">
        <v>45473</v>
      </c>
      <c r="F42" s="52">
        <v>3983</v>
      </c>
      <c r="G42" s="52">
        <v>5375</v>
      </c>
      <c r="H42" s="52">
        <v>3212.16</v>
      </c>
      <c r="I42" s="52">
        <f t="shared" si="0"/>
        <v>12570.16</v>
      </c>
      <c r="J42" s="52">
        <v>22576</v>
      </c>
      <c r="K42" s="53">
        <f t="shared" si="1"/>
        <v>0.55679305457122608</v>
      </c>
      <c r="M42" s="46"/>
      <c r="N42" s="42"/>
    </row>
    <row r="43" spans="1:14" x14ac:dyDescent="0.25">
      <c r="A43" s="37" t="s">
        <v>64</v>
      </c>
      <c r="B43" s="38">
        <v>6000129</v>
      </c>
      <c r="C43" s="38">
        <v>146066</v>
      </c>
      <c r="D43" s="47">
        <v>45108</v>
      </c>
      <c r="E43" s="47">
        <v>45473</v>
      </c>
      <c r="F43" s="48">
        <v>792</v>
      </c>
      <c r="G43" s="48">
        <v>2207</v>
      </c>
      <c r="H43" s="48">
        <v>0</v>
      </c>
      <c r="I43" s="48">
        <f t="shared" si="0"/>
        <v>2999</v>
      </c>
      <c r="J43" s="48">
        <v>12006</v>
      </c>
      <c r="K43" s="49">
        <f t="shared" si="1"/>
        <v>0.24979177078127604</v>
      </c>
      <c r="M43" s="46"/>
      <c r="N43" s="42"/>
    </row>
    <row r="44" spans="1:14" x14ac:dyDescent="0.25">
      <c r="A44" s="34" t="s">
        <v>65</v>
      </c>
      <c r="B44" s="36">
        <v>6002877</v>
      </c>
      <c r="C44" s="36">
        <v>145121</v>
      </c>
      <c r="D44" s="44">
        <v>45108</v>
      </c>
      <c r="E44" s="44">
        <v>45473</v>
      </c>
      <c r="F44" s="42">
        <v>398</v>
      </c>
      <c r="G44" s="42">
        <v>757</v>
      </c>
      <c r="H44" s="42">
        <v>103.32</v>
      </c>
      <c r="I44" s="42">
        <f t="shared" si="0"/>
        <v>1258.32</v>
      </c>
      <c r="J44" s="42">
        <v>16329</v>
      </c>
      <c r="K44" s="50">
        <f t="shared" si="1"/>
        <v>7.7060444607753076E-2</v>
      </c>
      <c r="M44" s="46"/>
      <c r="N44" s="42"/>
    </row>
    <row r="45" spans="1:14" x14ac:dyDescent="0.25">
      <c r="A45" s="34" t="s">
        <v>66</v>
      </c>
      <c r="B45" s="36">
        <v>6000186</v>
      </c>
      <c r="C45" s="36">
        <v>145343</v>
      </c>
      <c r="D45" s="44">
        <v>45108</v>
      </c>
      <c r="E45" s="44">
        <v>45473</v>
      </c>
      <c r="F45" s="42">
        <v>7360</v>
      </c>
      <c r="G45" s="42">
        <v>33866</v>
      </c>
      <c r="H45" s="42">
        <v>5515.44</v>
      </c>
      <c r="I45" s="42">
        <f t="shared" si="0"/>
        <v>46741.440000000002</v>
      </c>
      <c r="J45" s="42">
        <v>51198</v>
      </c>
      <c r="K45" s="50">
        <f t="shared" si="1"/>
        <v>0.9129544122817298</v>
      </c>
      <c r="M45" s="46"/>
      <c r="N45" s="42"/>
    </row>
    <row r="46" spans="1:14" x14ac:dyDescent="0.25">
      <c r="A46" s="34" t="s">
        <v>67</v>
      </c>
      <c r="B46" s="36">
        <v>6001267</v>
      </c>
      <c r="C46" s="36">
        <v>145908</v>
      </c>
      <c r="D46" s="44">
        <v>45108</v>
      </c>
      <c r="E46" s="44">
        <v>45473</v>
      </c>
      <c r="F46" s="42">
        <v>5383</v>
      </c>
      <c r="G46" s="42">
        <v>20694</v>
      </c>
      <c r="H46" s="42">
        <v>4406.6400000000003</v>
      </c>
      <c r="I46" s="42">
        <f t="shared" si="0"/>
        <v>30483.64</v>
      </c>
      <c r="J46" s="42">
        <v>44844</v>
      </c>
      <c r="K46" s="50">
        <f t="shared" si="1"/>
        <v>0.67977076085986976</v>
      </c>
      <c r="M46" s="46"/>
      <c r="N46" s="42"/>
    </row>
    <row r="47" spans="1:14" x14ac:dyDescent="0.25">
      <c r="A47" s="39" t="s">
        <v>68</v>
      </c>
      <c r="B47" s="40">
        <v>6001085</v>
      </c>
      <c r="C47" s="40">
        <v>146112</v>
      </c>
      <c r="D47" s="51">
        <v>45108</v>
      </c>
      <c r="E47" s="51">
        <v>45473</v>
      </c>
      <c r="F47" s="52">
        <v>3853</v>
      </c>
      <c r="G47" s="52">
        <v>18174</v>
      </c>
      <c r="H47" s="52">
        <v>2561.16</v>
      </c>
      <c r="I47" s="52">
        <f t="shared" si="0"/>
        <v>24588.16</v>
      </c>
      <c r="J47" s="52">
        <v>29652</v>
      </c>
      <c r="K47" s="53">
        <f t="shared" si="1"/>
        <v>0.82922433562660192</v>
      </c>
      <c r="M47" s="46"/>
      <c r="N47" s="42"/>
    </row>
    <row r="48" spans="1:14" x14ac:dyDescent="0.25">
      <c r="A48" s="37" t="s">
        <v>69</v>
      </c>
      <c r="B48" s="38">
        <v>6001150</v>
      </c>
      <c r="C48" s="38">
        <v>145918</v>
      </c>
      <c r="D48" s="47">
        <v>45108</v>
      </c>
      <c r="E48" s="47">
        <v>45473</v>
      </c>
      <c r="F48" s="48">
        <v>2794</v>
      </c>
      <c r="G48" s="48">
        <v>13399</v>
      </c>
      <c r="H48" s="48">
        <v>299.88</v>
      </c>
      <c r="I48" s="48">
        <f t="shared" si="0"/>
        <v>16492.88</v>
      </c>
      <c r="J48" s="48">
        <v>23283</v>
      </c>
      <c r="K48" s="49">
        <f t="shared" si="1"/>
        <v>0.70836576042606203</v>
      </c>
      <c r="M48" s="46"/>
      <c r="N48" s="42"/>
    </row>
    <row r="49" spans="1:14" x14ac:dyDescent="0.25">
      <c r="A49" s="34" t="s">
        <v>70</v>
      </c>
      <c r="B49" s="36">
        <v>6007207</v>
      </c>
      <c r="C49" s="36">
        <v>145913</v>
      </c>
      <c r="D49" s="44">
        <v>45108</v>
      </c>
      <c r="E49" s="44">
        <v>45473</v>
      </c>
      <c r="F49" s="42">
        <v>2857</v>
      </c>
      <c r="G49" s="42">
        <v>8306</v>
      </c>
      <c r="H49" s="42">
        <v>554.4</v>
      </c>
      <c r="I49" s="42">
        <f t="shared" si="0"/>
        <v>11717.4</v>
      </c>
      <c r="J49" s="42">
        <v>19177</v>
      </c>
      <c r="K49" s="50">
        <f t="shared" si="1"/>
        <v>0.61101319288731293</v>
      </c>
      <c r="M49" s="46"/>
      <c r="N49" s="42"/>
    </row>
    <row r="50" spans="1:14" x14ac:dyDescent="0.25">
      <c r="A50" s="34" t="s">
        <v>71</v>
      </c>
      <c r="B50" s="36">
        <v>6002489</v>
      </c>
      <c r="C50" s="36">
        <v>145160</v>
      </c>
      <c r="D50" s="44">
        <v>45108</v>
      </c>
      <c r="E50" s="44">
        <v>45473</v>
      </c>
      <c r="F50" s="42">
        <v>6195</v>
      </c>
      <c r="G50" s="42">
        <v>23032</v>
      </c>
      <c r="H50" s="42">
        <v>3419.64</v>
      </c>
      <c r="I50" s="42">
        <f t="shared" si="0"/>
        <v>32646.639999999999</v>
      </c>
      <c r="J50" s="42">
        <v>38153</v>
      </c>
      <c r="K50" s="50">
        <f t="shared" si="1"/>
        <v>0.85567687993080488</v>
      </c>
      <c r="M50" s="46"/>
      <c r="N50" s="42"/>
    </row>
    <row r="51" spans="1:14" x14ac:dyDescent="0.25">
      <c r="A51" s="34" t="s">
        <v>72</v>
      </c>
      <c r="B51" s="36">
        <v>6008064</v>
      </c>
      <c r="C51" s="36">
        <v>145180</v>
      </c>
      <c r="D51" s="44">
        <v>45108</v>
      </c>
      <c r="E51" s="44">
        <v>45473</v>
      </c>
      <c r="F51" s="42">
        <v>4795</v>
      </c>
      <c r="G51" s="42">
        <v>39849</v>
      </c>
      <c r="H51" s="42">
        <v>1015.56</v>
      </c>
      <c r="I51" s="42">
        <f t="shared" si="0"/>
        <v>45659.56</v>
      </c>
      <c r="J51" s="42">
        <v>46822</v>
      </c>
      <c r="K51" s="50">
        <f t="shared" si="1"/>
        <v>0.97517320917517403</v>
      </c>
      <c r="M51" s="46"/>
      <c r="N51" s="42"/>
    </row>
    <row r="52" spans="1:14" x14ac:dyDescent="0.25">
      <c r="A52" s="39" t="s">
        <v>73</v>
      </c>
      <c r="B52" s="40">
        <v>6002547</v>
      </c>
      <c r="C52" s="40">
        <v>145877</v>
      </c>
      <c r="D52" s="51">
        <v>45108</v>
      </c>
      <c r="E52" s="51">
        <v>45473</v>
      </c>
      <c r="F52" s="52">
        <v>3542</v>
      </c>
      <c r="G52" s="52">
        <v>20942</v>
      </c>
      <c r="H52" s="52">
        <v>2089.92</v>
      </c>
      <c r="I52" s="52">
        <f t="shared" si="0"/>
        <v>26573.919999999998</v>
      </c>
      <c r="J52" s="52">
        <v>29414</v>
      </c>
      <c r="K52" s="53">
        <f t="shared" si="1"/>
        <v>0.903444618209016</v>
      </c>
      <c r="M52" s="46"/>
      <c r="N52" s="42"/>
    </row>
    <row r="53" spans="1:14" x14ac:dyDescent="0.25">
      <c r="A53" s="37" t="s">
        <v>74</v>
      </c>
      <c r="B53" s="38">
        <v>6005847</v>
      </c>
      <c r="C53" s="38">
        <v>145740</v>
      </c>
      <c r="D53" s="47">
        <v>45108</v>
      </c>
      <c r="E53" s="47">
        <v>45473</v>
      </c>
      <c r="F53" s="48">
        <v>4272</v>
      </c>
      <c r="G53" s="48">
        <v>19978</v>
      </c>
      <c r="H53" s="48">
        <v>4345</v>
      </c>
      <c r="I53" s="48">
        <f t="shared" si="0"/>
        <v>28595</v>
      </c>
      <c r="J53" s="48">
        <v>32382</v>
      </c>
      <c r="K53" s="49">
        <f t="shared" si="1"/>
        <v>0.88305231301340248</v>
      </c>
      <c r="M53" s="46"/>
      <c r="N53" s="42"/>
    </row>
    <row r="54" spans="1:14" x14ac:dyDescent="0.25">
      <c r="A54" s="34" t="s">
        <v>75</v>
      </c>
      <c r="B54" s="36">
        <v>6006845</v>
      </c>
      <c r="C54" s="36">
        <v>146058</v>
      </c>
      <c r="D54" s="44">
        <v>45108</v>
      </c>
      <c r="E54" s="44">
        <v>45473</v>
      </c>
      <c r="F54" s="42">
        <v>2010</v>
      </c>
      <c r="G54" s="42">
        <v>9778</v>
      </c>
      <c r="H54" s="42">
        <v>2512.44</v>
      </c>
      <c r="I54" s="42">
        <f t="shared" si="0"/>
        <v>14300.44</v>
      </c>
      <c r="J54" s="42">
        <v>17570</v>
      </c>
      <c r="K54" s="50">
        <f t="shared" si="1"/>
        <v>0.81391235059760958</v>
      </c>
      <c r="M54" s="46"/>
      <c r="N54" s="42"/>
    </row>
    <row r="55" spans="1:14" x14ac:dyDescent="0.25">
      <c r="A55" s="34" t="s">
        <v>76</v>
      </c>
      <c r="B55" s="36">
        <v>6009815</v>
      </c>
      <c r="C55" s="36">
        <v>146000</v>
      </c>
      <c r="D55" s="44">
        <v>45108</v>
      </c>
      <c r="E55" s="44">
        <v>45473</v>
      </c>
      <c r="F55" s="42">
        <v>0</v>
      </c>
      <c r="G55" s="42">
        <v>0</v>
      </c>
      <c r="H55" s="42">
        <v>0</v>
      </c>
      <c r="I55" s="42">
        <f t="shared" si="0"/>
        <v>0</v>
      </c>
      <c r="J55" s="42">
        <v>22847</v>
      </c>
      <c r="K55" s="50">
        <f t="shared" si="1"/>
        <v>0</v>
      </c>
      <c r="M55" s="46"/>
      <c r="N55" s="42"/>
    </row>
    <row r="56" spans="1:14" x14ac:dyDescent="0.25">
      <c r="A56" s="34" t="s">
        <v>77</v>
      </c>
      <c r="B56" s="36">
        <v>6015333</v>
      </c>
      <c r="C56" s="36">
        <v>145969</v>
      </c>
      <c r="D56" s="44">
        <v>45108</v>
      </c>
      <c r="E56" s="44">
        <v>45473</v>
      </c>
      <c r="F56" s="42">
        <v>13018</v>
      </c>
      <c r="G56" s="42">
        <v>46422</v>
      </c>
      <c r="H56" s="42">
        <v>6526</v>
      </c>
      <c r="I56" s="42">
        <f t="shared" si="0"/>
        <v>65966</v>
      </c>
      <c r="J56" s="42">
        <v>74203</v>
      </c>
      <c r="K56" s="50">
        <f t="shared" si="1"/>
        <v>0.88899370645391695</v>
      </c>
      <c r="M56" s="46"/>
      <c r="N56" s="42"/>
    </row>
    <row r="57" spans="1:14" x14ac:dyDescent="0.25">
      <c r="A57" s="39" t="s">
        <v>78</v>
      </c>
      <c r="B57" s="40">
        <v>6003628</v>
      </c>
      <c r="C57" s="40">
        <v>145758</v>
      </c>
      <c r="D57" s="51">
        <v>45108</v>
      </c>
      <c r="E57" s="51">
        <v>45473</v>
      </c>
      <c r="F57" s="52">
        <v>5814</v>
      </c>
      <c r="G57" s="52">
        <v>26837</v>
      </c>
      <c r="H57" s="52">
        <v>3249.96</v>
      </c>
      <c r="I57" s="52">
        <f t="shared" si="0"/>
        <v>35900.959999999999</v>
      </c>
      <c r="J57" s="52">
        <v>42024</v>
      </c>
      <c r="K57" s="53">
        <f t="shared" si="1"/>
        <v>0.85429659242337708</v>
      </c>
      <c r="M57" s="46"/>
      <c r="N57" s="42"/>
    </row>
    <row r="58" spans="1:14" x14ac:dyDescent="0.25">
      <c r="A58" s="37" t="s">
        <v>79</v>
      </c>
      <c r="B58" s="38">
        <v>6007280</v>
      </c>
      <c r="C58" s="38">
        <v>145936</v>
      </c>
      <c r="D58" s="47">
        <v>45108</v>
      </c>
      <c r="E58" s="47">
        <v>45473</v>
      </c>
      <c r="F58" s="48">
        <v>3925</v>
      </c>
      <c r="G58" s="48">
        <v>18082</v>
      </c>
      <c r="H58" s="48">
        <v>1374.24</v>
      </c>
      <c r="I58" s="48">
        <f t="shared" si="0"/>
        <v>23381.24</v>
      </c>
      <c r="J58" s="48">
        <v>33720</v>
      </c>
      <c r="K58" s="49">
        <f t="shared" si="1"/>
        <v>0.69339383155397394</v>
      </c>
      <c r="M58" s="46"/>
      <c r="N58" s="42"/>
    </row>
    <row r="59" spans="1:14" x14ac:dyDescent="0.25">
      <c r="A59" s="34" t="s">
        <v>80</v>
      </c>
      <c r="B59" s="36">
        <v>6014617</v>
      </c>
      <c r="C59" s="36">
        <v>146001</v>
      </c>
      <c r="D59" s="44">
        <v>45108</v>
      </c>
      <c r="E59" s="44">
        <v>45473</v>
      </c>
      <c r="F59" s="42">
        <v>14417</v>
      </c>
      <c r="G59" s="42">
        <v>44035</v>
      </c>
      <c r="H59" s="42">
        <v>5484.36</v>
      </c>
      <c r="I59" s="42">
        <f t="shared" si="0"/>
        <v>63936.36</v>
      </c>
      <c r="J59" s="42">
        <v>73741</v>
      </c>
      <c r="K59" s="50">
        <f t="shared" si="1"/>
        <v>0.86703950312580524</v>
      </c>
      <c r="M59" s="46"/>
      <c r="N59" s="42"/>
    </row>
    <row r="60" spans="1:14" x14ac:dyDescent="0.25">
      <c r="A60" s="34" t="s">
        <v>81</v>
      </c>
      <c r="B60" s="36">
        <v>6008650</v>
      </c>
      <c r="C60" s="36">
        <v>145928</v>
      </c>
      <c r="D60" s="44">
        <v>45108</v>
      </c>
      <c r="E60" s="44">
        <v>45473</v>
      </c>
      <c r="F60" s="42">
        <v>2820</v>
      </c>
      <c r="G60" s="42">
        <v>19491</v>
      </c>
      <c r="H60" s="42">
        <v>1358.28</v>
      </c>
      <c r="I60" s="42">
        <f t="shared" si="0"/>
        <v>23669.279999999999</v>
      </c>
      <c r="J60" s="42">
        <v>27356</v>
      </c>
      <c r="K60" s="50">
        <f t="shared" si="1"/>
        <v>0.86523175902909777</v>
      </c>
      <c r="M60" s="46"/>
      <c r="N60" s="42"/>
    </row>
    <row r="61" spans="1:14" x14ac:dyDescent="0.25">
      <c r="A61" s="34" t="s">
        <v>82</v>
      </c>
      <c r="B61" s="36">
        <v>6000095</v>
      </c>
      <c r="C61" s="36" t="s">
        <v>83</v>
      </c>
      <c r="D61" s="44">
        <v>45108</v>
      </c>
      <c r="E61" s="44">
        <v>45473</v>
      </c>
      <c r="F61" s="42">
        <v>2693</v>
      </c>
      <c r="G61" s="42">
        <v>18821</v>
      </c>
      <c r="H61" s="42">
        <v>356.16</v>
      </c>
      <c r="I61" s="42">
        <f t="shared" si="0"/>
        <v>21870.16</v>
      </c>
      <c r="J61" s="42">
        <v>22484</v>
      </c>
      <c r="K61" s="50">
        <f t="shared" si="1"/>
        <v>0.97269880804127384</v>
      </c>
      <c r="M61" s="46"/>
      <c r="N61" s="42"/>
    </row>
    <row r="62" spans="1:14" x14ac:dyDescent="0.25">
      <c r="A62" s="39" t="s">
        <v>84</v>
      </c>
      <c r="B62" s="40">
        <v>6008015</v>
      </c>
      <c r="C62" s="40">
        <v>145295</v>
      </c>
      <c r="D62" s="51">
        <v>45108</v>
      </c>
      <c r="E62" s="51">
        <v>45473</v>
      </c>
      <c r="F62" s="52">
        <v>6917</v>
      </c>
      <c r="G62" s="52">
        <v>12402</v>
      </c>
      <c r="H62" s="52">
        <v>3356.64</v>
      </c>
      <c r="I62" s="52">
        <f t="shared" si="0"/>
        <v>22675.64</v>
      </c>
      <c r="J62" s="52">
        <v>27065</v>
      </c>
      <c r="K62" s="53">
        <f t="shared" si="1"/>
        <v>0.83782154073526693</v>
      </c>
      <c r="M62" s="46"/>
      <c r="N62" s="42"/>
    </row>
    <row r="63" spans="1:14" x14ac:dyDescent="0.25">
      <c r="A63" s="37" t="s">
        <v>85</v>
      </c>
      <c r="B63" s="38">
        <v>6003768</v>
      </c>
      <c r="C63" s="38">
        <v>145785</v>
      </c>
      <c r="D63" s="47">
        <v>45108</v>
      </c>
      <c r="E63" s="47">
        <v>45473</v>
      </c>
      <c r="F63" s="48">
        <v>3218</v>
      </c>
      <c r="G63" s="48">
        <v>8319</v>
      </c>
      <c r="H63" s="48">
        <v>1397.76</v>
      </c>
      <c r="I63" s="48">
        <f t="shared" si="0"/>
        <v>12934.76</v>
      </c>
      <c r="J63" s="48">
        <v>18293</v>
      </c>
      <c r="K63" s="49">
        <f t="shared" si="1"/>
        <v>0.70708795714207617</v>
      </c>
      <c r="M63" s="46"/>
      <c r="N63" s="42"/>
    </row>
    <row r="64" spans="1:14" x14ac:dyDescent="0.25">
      <c r="A64" s="34" t="s">
        <v>86</v>
      </c>
      <c r="B64" s="36">
        <v>6001077</v>
      </c>
      <c r="C64" s="36">
        <v>145947</v>
      </c>
      <c r="D64" s="44">
        <v>45108</v>
      </c>
      <c r="E64" s="44">
        <v>45473</v>
      </c>
      <c r="F64" s="42">
        <v>2823</v>
      </c>
      <c r="G64" s="42">
        <v>24640</v>
      </c>
      <c r="H64" s="42">
        <v>503.16</v>
      </c>
      <c r="I64" s="42">
        <f t="shared" si="0"/>
        <v>27966.16</v>
      </c>
      <c r="J64" s="42">
        <v>30514</v>
      </c>
      <c r="K64" s="50">
        <f t="shared" si="1"/>
        <v>0.91650258897555215</v>
      </c>
      <c r="M64" s="46"/>
      <c r="N64" s="42"/>
    </row>
    <row r="65" spans="1:14" x14ac:dyDescent="0.25">
      <c r="A65" s="34" t="s">
        <v>87</v>
      </c>
      <c r="B65" s="36">
        <v>6006399</v>
      </c>
      <c r="C65" s="36">
        <v>145248</v>
      </c>
      <c r="D65" s="44">
        <v>45108</v>
      </c>
      <c r="E65" s="44">
        <v>45473</v>
      </c>
      <c r="F65" s="42">
        <v>1608</v>
      </c>
      <c r="G65" s="42">
        <v>19939</v>
      </c>
      <c r="H65" s="42">
        <v>1736.28</v>
      </c>
      <c r="I65" s="42">
        <f t="shared" si="0"/>
        <v>23283.279999999999</v>
      </c>
      <c r="J65" s="42">
        <v>27150</v>
      </c>
      <c r="K65" s="50">
        <f t="shared" si="1"/>
        <v>0.85757937384898708</v>
      </c>
      <c r="M65" s="46"/>
      <c r="N65" s="42"/>
    </row>
    <row r="66" spans="1:14" x14ac:dyDescent="0.25">
      <c r="A66" s="34" t="s">
        <v>88</v>
      </c>
      <c r="B66" s="36">
        <v>6002059</v>
      </c>
      <c r="C66" s="36">
        <v>145197</v>
      </c>
      <c r="D66" s="44">
        <v>45108</v>
      </c>
      <c r="E66" s="44">
        <v>45473</v>
      </c>
      <c r="F66" s="42">
        <v>6645</v>
      </c>
      <c r="G66" s="42">
        <v>28101</v>
      </c>
      <c r="H66" s="42">
        <v>1708.56</v>
      </c>
      <c r="I66" s="42">
        <f t="shared" si="0"/>
        <v>36454.559999999998</v>
      </c>
      <c r="J66" s="42">
        <v>46037</v>
      </c>
      <c r="K66" s="50">
        <f t="shared" si="1"/>
        <v>0.79185350913395747</v>
      </c>
      <c r="M66" s="46"/>
      <c r="N66" s="42"/>
    </row>
    <row r="67" spans="1:14" x14ac:dyDescent="0.25">
      <c r="A67" s="39" t="s">
        <v>89</v>
      </c>
      <c r="B67" s="40">
        <v>6004147</v>
      </c>
      <c r="C67" s="40">
        <v>145811</v>
      </c>
      <c r="D67" s="51">
        <v>45108</v>
      </c>
      <c r="E67" s="51">
        <v>45473</v>
      </c>
      <c r="F67" s="52">
        <v>3726</v>
      </c>
      <c r="G67" s="52">
        <v>24670</v>
      </c>
      <c r="H67" s="52">
        <v>352</v>
      </c>
      <c r="I67" s="52">
        <f t="shared" si="0"/>
        <v>28748</v>
      </c>
      <c r="J67" s="52">
        <v>31154</v>
      </c>
      <c r="K67" s="53">
        <f t="shared" si="1"/>
        <v>0.92277075174937406</v>
      </c>
      <c r="M67" s="46"/>
      <c r="N67" s="42"/>
    </row>
    <row r="68" spans="1:14" x14ac:dyDescent="0.25">
      <c r="A68" s="37" t="s">
        <v>90</v>
      </c>
      <c r="B68" s="38">
        <v>6007520</v>
      </c>
      <c r="C68" s="38">
        <v>145658</v>
      </c>
      <c r="D68" s="47">
        <v>45108</v>
      </c>
      <c r="E68" s="47">
        <v>45473</v>
      </c>
      <c r="F68" s="48">
        <v>2259</v>
      </c>
      <c r="G68" s="48">
        <v>15159</v>
      </c>
      <c r="H68" s="48">
        <v>1384</v>
      </c>
      <c r="I68" s="48">
        <f t="shared" si="0"/>
        <v>18802</v>
      </c>
      <c r="J68" s="48">
        <v>22504</v>
      </c>
      <c r="K68" s="49">
        <f t="shared" si="1"/>
        <v>0.83549591183789551</v>
      </c>
      <c r="M68" s="46"/>
      <c r="N68" s="42"/>
    </row>
    <row r="69" spans="1:14" x14ac:dyDescent="0.25">
      <c r="A69" s="34" t="s">
        <v>91</v>
      </c>
      <c r="B69" s="36">
        <v>6001945</v>
      </c>
      <c r="C69" s="36">
        <v>145437</v>
      </c>
      <c r="D69" s="44">
        <v>45108</v>
      </c>
      <c r="E69" s="44">
        <v>45473</v>
      </c>
      <c r="F69" s="42">
        <v>3126</v>
      </c>
      <c r="G69" s="42">
        <v>15675</v>
      </c>
      <c r="H69" s="42">
        <v>909.72</v>
      </c>
      <c r="I69" s="42">
        <f t="shared" si="0"/>
        <v>19710.72</v>
      </c>
      <c r="J69" s="42">
        <v>24001</v>
      </c>
      <c r="K69" s="50">
        <f t="shared" si="1"/>
        <v>0.82124578142577398</v>
      </c>
      <c r="M69" s="46"/>
      <c r="N69" s="42"/>
    </row>
    <row r="70" spans="1:14" x14ac:dyDescent="0.25">
      <c r="A70" s="34" t="s">
        <v>92</v>
      </c>
      <c r="B70" s="36">
        <v>6008783</v>
      </c>
      <c r="C70" s="36">
        <v>145486</v>
      </c>
      <c r="D70" s="44">
        <v>45108</v>
      </c>
      <c r="E70" s="44">
        <v>45473</v>
      </c>
      <c r="F70" s="42">
        <v>3841</v>
      </c>
      <c r="G70" s="42">
        <v>18567</v>
      </c>
      <c r="H70" s="42">
        <v>665.28</v>
      </c>
      <c r="I70" s="42">
        <f t="shared" si="0"/>
        <v>23073.279999999999</v>
      </c>
      <c r="J70" s="42">
        <v>28225</v>
      </c>
      <c r="K70" s="50">
        <f t="shared" si="1"/>
        <v>0.81747670504871561</v>
      </c>
      <c r="M70" s="46"/>
      <c r="N70" s="42"/>
    </row>
    <row r="71" spans="1:14" x14ac:dyDescent="0.25">
      <c r="A71" s="34" t="s">
        <v>93</v>
      </c>
      <c r="B71" s="36">
        <v>6002661</v>
      </c>
      <c r="C71" s="36" t="s">
        <v>94</v>
      </c>
      <c r="D71" s="44">
        <v>45108</v>
      </c>
      <c r="E71" s="44">
        <v>45473</v>
      </c>
      <c r="F71" s="42">
        <v>3267</v>
      </c>
      <c r="G71" s="42">
        <v>16409</v>
      </c>
      <c r="H71" s="42">
        <v>1275.1199999999999</v>
      </c>
      <c r="I71" s="42">
        <f t="shared" si="0"/>
        <v>20951.12</v>
      </c>
      <c r="J71" s="42">
        <v>22258</v>
      </c>
      <c r="K71" s="50">
        <f t="shared" si="1"/>
        <v>0.94128493126067025</v>
      </c>
      <c r="M71" s="46"/>
      <c r="N71" s="42"/>
    </row>
    <row r="72" spans="1:14" x14ac:dyDescent="0.25">
      <c r="A72" s="39" t="s">
        <v>95</v>
      </c>
      <c r="B72" s="40">
        <v>6004204</v>
      </c>
      <c r="C72" s="40">
        <v>145857</v>
      </c>
      <c r="D72" s="51">
        <v>45108</v>
      </c>
      <c r="E72" s="51">
        <v>45473</v>
      </c>
      <c r="F72" s="52">
        <v>1851</v>
      </c>
      <c r="G72" s="52">
        <v>10205</v>
      </c>
      <c r="H72" s="52">
        <v>1081.92</v>
      </c>
      <c r="I72" s="52">
        <f t="shared" si="0"/>
        <v>13137.92</v>
      </c>
      <c r="J72" s="52">
        <v>16787</v>
      </c>
      <c r="K72" s="53">
        <f t="shared" si="1"/>
        <v>0.78262465002680648</v>
      </c>
      <c r="M72" s="46"/>
      <c r="N72" s="42"/>
    </row>
    <row r="73" spans="1:14" x14ac:dyDescent="0.25">
      <c r="A73" s="37" t="s">
        <v>96</v>
      </c>
      <c r="B73" s="38">
        <v>6006308</v>
      </c>
      <c r="C73" s="38">
        <v>145413</v>
      </c>
      <c r="D73" s="47">
        <v>45108</v>
      </c>
      <c r="E73" s="47">
        <v>45473</v>
      </c>
      <c r="F73" s="48">
        <v>2031</v>
      </c>
      <c r="G73" s="48">
        <v>18844</v>
      </c>
      <c r="H73" s="48">
        <v>1056</v>
      </c>
      <c r="I73" s="48">
        <f t="shared" ref="I73:I138" si="2">SUM(F73:H73)</f>
        <v>21931</v>
      </c>
      <c r="J73" s="48">
        <v>24019</v>
      </c>
      <c r="K73" s="49">
        <f t="shared" ref="K73:K138" si="3">I73/J73</f>
        <v>0.9130688205170906</v>
      </c>
      <c r="M73" s="46"/>
      <c r="N73" s="42"/>
    </row>
    <row r="74" spans="1:14" x14ac:dyDescent="0.25">
      <c r="A74" s="34" t="s">
        <v>97</v>
      </c>
      <c r="B74" s="36">
        <v>6001713</v>
      </c>
      <c r="C74" s="36">
        <v>145830</v>
      </c>
      <c r="D74" s="44">
        <v>45108</v>
      </c>
      <c r="E74" s="44">
        <v>45473</v>
      </c>
      <c r="F74" s="42">
        <v>6659</v>
      </c>
      <c r="G74" s="42">
        <v>60055</v>
      </c>
      <c r="H74" s="42">
        <v>4466</v>
      </c>
      <c r="I74" s="42">
        <f t="shared" si="2"/>
        <v>71180</v>
      </c>
      <c r="J74" s="42">
        <v>75001</v>
      </c>
      <c r="K74" s="50">
        <f t="shared" si="3"/>
        <v>0.94905401261316513</v>
      </c>
      <c r="M74" s="46"/>
      <c r="N74" s="42"/>
    </row>
    <row r="75" spans="1:14" x14ac:dyDescent="0.25">
      <c r="A75" s="34" t="s">
        <v>98</v>
      </c>
      <c r="B75" s="36">
        <v>6003453</v>
      </c>
      <c r="C75" s="36">
        <v>145832</v>
      </c>
      <c r="D75" s="44">
        <v>45108</v>
      </c>
      <c r="E75" s="44">
        <v>45473</v>
      </c>
      <c r="F75" s="42">
        <v>3737</v>
      </c>
      <c r="G75" s="42">
        <v>34450</v>
      </c>
      <c r="H75" s="42">
        <v>873</v>
      </c>
      <c r="I75" s="42">
        <f t="shared" si="2"/>
        <v>39060</v>
      </c>
      <c r="J75" s="42">
        <v>44873</v>
      </c>
      <c r="K75" s="50">
        <f t="shared" si="3"/>
        <v>0.87045662202215146</v>
      </c>
      <c r="M75" s="46"/>
      <c r="N75" s="42"/>
    </row>
    <row r="76" spans="1:14" x14ac:dyDescent="0.25">
      <c r="A76" s="34" t="s">
        <v>99</v>
      </c>
      <c r="B76" s="36">
        <v>6008312</v>
      </c>
      <c r="C76" s="36">
        <v>145316</v>
      </c>
      <c r="D76" s="44">
        <v>45108</v>
      </c>
      <c r="E76" s="44">
        <v>45473</v>
      </c>
      <c r="F76" s="42">
        <v>4891</v>
      </c>
      <c r="G76" s="42">
        <v>48334</v>
      </c>
      <c r="H76" s="42">
        <v>2848</v>
      </c>
      <c r="I76" s="42">
        <f t="shared" si="2"/>
        <v>56073</v>
      </c>
      <c r="J76" s="42">
        <v>59912</v>
      </c>
      <c r="K76" s="50">
        <f t="shared" si="3"/>
        <v>0.9359226866070236</v>
      </c>
      <c r="M76" s="46"/>
      <c r="N76" s="42"/>
    </row>
    <row r="77" spans="1:14" x14ac:dyDescent="0.25">
      <c r="A77" s="39" t="s">
        <v>100</v>
      </c>
      <c r="B77" s="40">
        <v>6000384</v>
      </c>
      <c r="C77" s="40">
        <v>145704</v>
      </c>
      <c r="D77" s="51">
        <v>45108</v>
      </c>
      <c r="E77" s="51">
        <v>45473</v>
      </c>
      <c r="F77" s="52">
        <v>897</v>
      </c>
      <c r="G77" s="52">
        <v>649</v>
      </c>
      <c r="H77" s="52">
        <v>1486.8</v>
      </c>
      <c r="I77" s="52">
        <f t="shared" si="2"/>
        <v>3032.8</v>
      </c>
      <c r="J77" s="52">
        <v>17070</v>
      </c>
      <c r="K77" s="53">
        <f t="shared" si="3"/>
        <v>0.17766842413591097</v>
      </c>
      <c r="M77" s="46"/>
      <c r="N77" s="42"/>
    </row>
    <row r="78" spans="1:14" x14ac:dyDescent="0.25">
      <c r="A78" s="37" t="s">
        <v>100</v>
      </c>
      <c r="B78" s="38">
        <v>6002885</v>
      </c>
      <c r="C78" s="38">
        <v>145673</v>
      </c>
      <c r="D78" s="47">
        <v>45108</v>
      </c>
      <c r="E78" s="47">
        <v>45473</v>
      </c>
      <c r="F78" s="48">
        <v>2080</v>
      </c>
      <c r="G78" s="48">
        <v>801</v>
      </c>
      <c r="H78" s="48">
        <v>1909.32</v>
      </c>
      <c r="I78" s="48">
        <f t="shared" si="2"/>
        <v>4790.32</v>
      </c>
      <c r="J78" s="48">
        <v>29690</v>
      </c>
      <c r="K78" s="49">
        <f t="shared" si="3"/>
        <v>0.16134456045806667</v>
      </c>
      <c r="M78" s="46"/>
      <c r="N78" s="42"/>
    </row>
    <row r="79" spans="1:14" x14ac:dyDescent="0.25">
      <c r="A79" s="34" t="s">
        <v>101</v>
      </c>
      <c r="B79" s="36">
        <v>6000400</v>
      </c>
      <c r="C79" s="36">
        <v>145436</v>
      </c>
      <c r="D79" s="44">
        <v>45108</v>
      </c>
      <c r="E79" s="44">
        <v>45473</v>
      </c>
      <c r="F79" s="42">
        <v>691</v>
      </c>
      <c r="G79" s="42">
        <v>1887</v>
      </c>
      <c r="H79" s="42">
        <v>1361</v>
      </c>
      <c r="I79" s="42">
        <f t="shared" si="2"/>
        <v>3939</v>
      </c>
      <c r="J79" s="42">
        <v>36542</v>
      </c>
      <c r="K79" s="50">
        <f t="shared" si="3"/>
        <v>0.10779377155054458</v>
      </c>
      <c r="M79" s="46"/>
      <c r="N79" s="42"/>
    </row>
    <row r="80" spans="1:14" x14ac:dyDescent="0.25">
      <c r="A80" s="34" t="s">
        <v>102</v>
      </c>
      <c r="B80" s="36">
        <v>6000426</v>
      </c>
      <c r="C80" s="36">
        <v>145933</v>
      </c>
      <c r="D80" s="44">
        <v>45108</v>
      </c>
      <c r="E80" s="44">
        <v>45473</v>
      </c>
      <c r="F80" s="42">
        <v>768</v>
      </c>
      <c r="G80" s="42">
        <v>731</v>
      </c>
      <c r="H80" s="42">
        <v>1181.04</v>
      </c>
      <c r="I80" s="42">
        <f t="shared" si="2"/>
        <v>2680.04</v>
      </c>
      <c r="J80" s="42">
        <v>21807</v>
      </c>
      <c r="K80" s="50">
        <f t="shared" si="3"/>
        <v>0.12289815196955106</v>
      </c>
      <c r="M80" s="46"/>
      <c r="N80" s="42"/>
    </row>
    <row r="81" spans="1:14" x14ac:dyDescent="0.25">
      <c r="A81" s="34" t="s">
        <v>103</v>
      </c>
      <c r="B81" s="36">
        <v>6008155</v>
      </c>
      <c r="C81" s="36">
        <v>146169</v>
      </c>
      <c r="D81" s="44">
        <v>45108</v>
      </c>
      <c r="E81" s="44">
        <v>45473</v>
      </c>
      <c r="F81" s="42">
        <v>3481</v>
      </c>
      <c r="G81" s="42">
        <v>24547</v>
      </c>
      <c r="H81" s="42">
        <v>3469</v>
      </c>
      <c r="I81" s="42">
        <f t="shared" si="2"/>
        <v>31497</v>
      </c>
      <c r="J81" s="42">
        <v>33884</v>
      </c>
      <c r="K81" s="50">
        <f t="shared" si="3"/>
        <v>0.92955377169165387</v>
      </c>
      <c r="M81" s="46"/>
      <c r="N81" s="42"/>
    </row>
    <row r="82" spans="1:14" x14ac:dyDescent="0.25">
      <c r="A82" s="39" t="s">
        <v>104</v>
      </c>
      <c r="B82" s="40">
        <v>6001010</v>
      </c>
      <c r="C82" s="40">
        <v>145371</v>
      </c>
      <c r="D82" s="51">
        <v>45108</v>
      </c>
      <c r="E82" s="51">
        <v>45473</v>
      </c>
      <c r="F82" s="52">
        <v>4389</v>
      </c>
      <c r="G82" s="52">
        <v>19975</v>
      </c>
      <c r="H82" s="52">
        <v>3268.44</v>
      </c>
      <c r="I82" s="52">
        <f t="shared" si="2"/>
        <v>27632.44</v>
      </c>
      <c r="J82" s="52">
        <v>30687</v>
      </c>
      <c r="K82" s="53">
        <f t="shared" si="3"/>
        <v>0.90046078143839403</v>
      </c>
      <c r="M82" s="46"/>
      <c r="N82" s="42"/>
    </row>
    <row r="83" spans="1:14" x14ac:dyDescent="0.25">
      <c r="A83" s="37" t="s">
        <v>105</v>
      </c>
      <c r="B83" s="38">
        <v>6002364</v>
      </c>
      <c r="C83" s="38">
        <v>145753</v>
      </c>
      <c r="D83" s="47">
        <v>45108</v>
      </c>
      <c r="E83" s="47">
        <v>45473</v>
      </c>
      <c r="F83" s="48">
        <v>7759</v>
      </c>
      <c r="G83" s="48">
        <v>32007</v>
      </c>
      <c r="H83" s="48">
        <v>7460.88</v>
      </c>
      <c r="I83" s="48">
        <f t="shared" si="2"/>
        <v>47226.879999999997</v>
      </c>
      <c r="J83" s="48">
        <v>51613</v>
      </c>
      <c r="K83" s="49">
        <f t="shared" si="3"/>
        <v>0.91501908433921686</v>
      </c>
      <c r="M83" s="46"/>
      <c r="N83" s="42"/>
    </row>
    <row r="84" spans="1:14" x14ac:dyDescent="0.25">
      <c r="A84" s="34" t="s">
        <v>106</v>
      </c>
      <c r="B84" s="36">
        <v>6009823</v>
      </c>
      <c r="C84" s="36">
        <v>146050</v>
      </c>
      <c r="D84" s="44">
        <v>45108</v>
      </c>
      <c r="E84" s="44">
        <v>45473</v>
      </c>
      <c r="F84" s="42">
        <v>3680</v>
      </c>
      <c r="G84" s="42">
        <v>13424</v>
      </c>
      <c r="H84" s="42">
        <v>4224.3599999999997</v>
      </c>
      <c r="I84" s="42">
        <f t="shared" si="2"/>
        <v>21328.36</v>
      </c>
      <c r="J84" s="42">
        <v>25719</v>
      </c>
      <c r="K84" s="50">
        <f t="shared" si="3"/>
        <v>0.82928418678797777</v>
      </c>
      <c r="M84" s="46"/>
      <c r="N84" s="42"/>
    </row>
    <row r="85" spans="1:14" x14ac:dyDescent="0.25">
      <c r="A85" s="34" t="s">
        <v>107</v>
      </c>
      <c r="B85" s="36">
        <v>6006175</v>
      </c>
      <c r="C85" s="36">
        <v>145358</v>
      </c>
      <c r="D85" s="44">
        <v>45108</v>
      </c>
      <c r="E85" s="44">
        <v>45473</v>
      </c>
      <c r="F85" s="42">
        <v>6255</v>
      </c>
      <c r="G85" s="42">
        <v>14007</v>
      </c>
      <c r="H85" s="42">
        <v>5596</v>
      </c>
      <c r="I85" s="42">
        <f t="shared" si="2"/>
        <v>25858</v>
      </c>
      <c r="J85" s="42">
        <v>32300</v>
      </c>
      <c r="K85" s="50">
        <f t="shared" si="3"/>
        <v>0.80055727554179568</v>
      </c>
      <c r="M85" s="46"/>
      <c r="N85" s="42"/>
    </row>
    <row r="86" spans="1:14" x14ac:dyDescent="0.25">
      <c r="A86" s="34" t="s">
        <v>108</v>
      </c>
      <c r="B86" s="36">
        <v>6000517</v>
      </c>
      <c r="C86" s="36">
        <v>146023</v>
      </c>
      <c r="D86" s="44">
        <v>45108</v>
      </c>
      <c r="E86" s="44">
        <v>45473</v>
      </c>
      <c r="F86" s="42">
        <v>1190</v>
      </c>
      <c r="G86" s="42">
        <v>2630</v>
      </c>
      <c r="H86" s="42">
        <v>1203.72</v>
      </c>
      <c r="I86" s="42">
        <f t="shared" si="2"/>
        <v>5023.72</v>
      </c>
      <c r="J86" s="42">
        <v>13394</v>
      </c>
      <c r="K86" s="50">
        <f t="shared" si="3"/>
        <v>0.37507242048678513</v>
      </c>
      <c r="M86" s="46"/>
      <c r="N86" s="42"/>
    </row>
    <row r="87" spans="1:14" x14ac:dyDescent="0.25">
      <c r="A87" s="39" t="s">
        <v>109</v>
      </c>
      <c r="B87" s="40">
        <v>6016489</v>
      </c>
      <c r="C87" s="40">
        <v>146187</v>
      </c>
      <c r="D87" s="51">
        <v>45108</v>
      </c>
      <c r="E87" s="51">
        <v>45473</v>
      </c>
      <c r="F87" s="52">
        <v>3475</v>
      </c>
      <c r="G87" s="52">
        <v>8243</v>
      </c>
      <c r="H87" s="52">
        <v>5999</v>
      </c>
      <c r="I87" s="52">
        <f t="shared" si="2"/>
        <v>17717</v>
      </c>
      <c r="J87" s="52">
        <v>23865</v>
      </c>
      <c r="K87" s="53">
        <f t="shared" si="3"/>
        <v>0.74238424470982611</v>
      </c>
      <c r="M87" s="46"/>
      <c r="N87" s="42"/>
    </row>
    <row r="88" spans="1:14" x14ac:dyDescent="0.25">
      <c r="A88" s="37" t="s">
        <v>110</v>
      </c>
      <c r="B88" s="38">
        <v>6016729</v>
      </c>
      <c r="C88" s="38">
        <v>146170</v>
      </c>
      <c r="D88" s="47">
        <v>45108</v>
      </c>
      <c r="E88" s="47">
        <v>45473</v>
      </c>
      <c r="F88" s="48">
        <v>3725</v>
      </c>
      <c r="G88" s="48">
        <v>7783</v>
      </c>
      <c r="H88" s="48">
        <v>2832.48</v>
      </c>
      <c r="I88" s="48">
        <f t="shared" si="2"/>
        <v>14340.48</v>
      </c>
      <c r="J88" s="48">
        <v>21819</v>
      </c>
      <c r="K88" s="49">
        <f t="shared" si="3"/>
        <v>0.65724735322425409</v>
      </c>
      <c r="M88" s="46"/>
      <c r="N88" s="42"/>
    </row>
    <row r="89" spans="1:14" x14ac:dyDescent="0.25">
      <c r="A89" s="34" t="s">
        <v>111</v>
      </c>
      <c r="B89" s="36">
        <v>6008205</v>
      </c>
      <c r="C89" s="36" t="s">
        <v>112</v>
      </c>
      <c r="D89" s="44">
        <v>45108</v>
      </c>
      <c r="E89" s="44">
        <v>45473</v>
      </c>
      <c r="F89" s="42">
        <v>912</v>
      </c>
      <c r="G89" s="42">
        <v>7128</v>
      </c>
      <c r="H89" s="42">
        <v>1026.48</v>
      </c>
      <c r="I89" s="42">
        <f t="shared" si="2"/>
        <v>9066.48</v>
      </c>
      <c r="J89" s="42">
        <v>10019</v>
      </c>
      <c r="K89" s="50">
        <f t="shared" si="3"/>
        <v>0.90492863559237446</v>
      </c>
      <c r="M89" s="46"/>
      <c r="N89" s="42"/>
    </row>
    <row r="90" spans="1:14" x14ac:dyDescent="0.25">
      <c r="A90" s="34" t="s">
        <v>113</v>
      </c>
      <c r="B90" s="36">
        <v>6016273</v>
      </c>
      <c r="C90" s="36">
        <v>146125</v>
      </c>
      <c r="D90" s="44">
        <v>45108</v>
      </c>
      <c r="E90" s="44">
        <v>45473</v>
      </c>
      <c r="F90" s="42">
        <v>457</v>
      </c>
      <c r="G90" s="42">
        <v>1922</v>
      </c>
      <c r="H90" s="42">
        <v>757.68</v>
      </c>
      <c r="I90" s="42">
        <f t="shared" si="2"/>
        <v>3136.68</v>
      </c>
      <c r="J90" s="42">
        <v>18963</v>
      </c>
      <c r="K90" s="50">
        <f t="shared" si="3"/>
        <v>0.16541053630754626</v>
      </c>
      <c r="M90" s="46"/>
      <c r="N90" s="42"/>
    </row>
    <row r="91" spans="1:14" x14ac:dyDescent="0.25">
      <c r="A91" s="34" t="s">
        <v>114</v>
      </c>
      <c r="B91" s="36">
        <v>6006662</v>
      </c>
      <c r="C91" s="36">
        <v>145634</v>
      </c>
      <c r="D91" s="44">
        <v>45108</v>
      </c>
      <c r="E91" s="44">
        <v>45473</v>
      </c>
      <c r="F91" s="42">
        <v>10623</v>
      </c>
      <c r="G91" s="42">
        <v>31483</v>
      </c>
      <c r="H91" s="42">
        <v>5584</v>
      </c>
      <c r="I91" s="42">
        <f t="shared" si="2"/>
        <v>47690</v>
      </c>
      <c r="J91" s="42">
        <v>54513</v>
      </c>
      <c r="K91" s="50">
        <f t="shared" si="3"/>
        <v>0.87483719479757127</v>
      </c>
      <c r="M91" s="46"/>
      <c r="N91" s="42"/>
    </row>
    <row r="92" spans="1:14" x14ac:dyDescent="0.25">
      <c r="A92" s="39" t="s">
        <v>115</v>
      </c>
      <c r="B92" s="40">
        <v>6003834</v>
      </c>
      <c r="C92" s="40">
        <v>145479</v>
      </c>
      <c r="D92" s="51">
        <v>45108</v>
      </c>
      <c r="E92" s="51">
        <v>45473</v>
      </c>
      <c r="F92" s="52">
        <v>7153</v>
      </c>
      <c r="G92" s="52">
        <v>40850</v>
      </c>
      <c r="H92" s="52">
        <v>2106.7199999999998</v>
      </c>
      <c r="I92" s="52">
        <f t="shared" si="2"/>
        <v>50109.72</v>
      </c>
      <c r="J92" s="52">
        <v>54228</v>
      </c>
      <c r="K92" s="53">
        <f t="shared" si="3"/>
        <v>0.92405620712547021</v>
      </c>
      <c r="M92" s="46"/>
      <c r="N92" s="42"/>
    </row>
    <row r="93" spans="1:14" x14ac:dyDescent="0.25">
      <c r="A93" s="37" t="s">
        <v>116</v>
      </c>
      <c r="B93" s="38">
        <v>6007181</v>
      </c>
      <c r="C93" s="38">
        <v>145136</v>
      </c>
      <c r="D93" s="47">
        <v>45108</v>
      </c>
      <c r="E93" s="47">
        <v>45473</v>
      </c>
      <c r="F93" s="48">
        <v>3472</v>
      </c>
      <c r="G93" s="48">
        <v>10977</v>
      </c>
      <c r="H93" s="48">
        <v>500.64</v>
      </c>
      <c r="I93" s="48">
        <f t="shared" si="2"/>
        <v>14949.64</v>
      </c>
      <c r="J93" s="48">
        <v>20631</v>
      </c>
      <c r="K93" s="49">
        <f t="shared" si="3"/>
        <v>0.72462023169017498</v>
      </c>
      <c r="M93" s="46"/>
      <c r="N93" s="42"/>
    </row>
    <row r="94" spans="1:14" x14ac:dyDescent="0.25">
      <c r="A94" s="34" t="s">
        <v>117</v>
      </c>
      <c r="B94" s="36">
        <v>6002067</v>
      </c>
      <c r="C94" s="36">
        <v>145834</v>
      </c>
      <c r="D94" s="44">
        <v>45108</v>
      </c>
      <c r="E94" s="44">
        <v>45473</v>
      </c>
      <c r="F94" s="42">
        <v>4802</v>
      </c>
      <c r="G94" s="42">
        <v>45320</v>
      </c>
      <c r="H94" s="42">
        <v>5809</v>
      </c>
      <c r="I94" s="42">
        <f t="shared" si="2"/>
        <v>55931</v>
      </c>
      <c r="J94" s="42">
        <v>59143</v>
      </c>
      <c r="K94" s="50">
        <f t="shared" si="3"/>
        <v>0.94569095243731294</v>
      </c>
      <c r="M94" s="46"/>
      <c r="N94" s="42"/>
    </row>
    <row r="95" spans="1:14" x14ac:dyDescent="0.25">
      <c r="A95" s="34" t="s">
        <v>118</v>
      </c>
      <c r="B95" s="36">
        <v>6001317</v>
      </c>
      <c r="C95" s="36">
        <v>145581</v>
      </c>
      <c r="D95" s="44">
        <v>45108</v>
      </c>
      <c r="E95" s="44">
        <v>45473</v>
      </c>
      <c r="F95" s="42">
        <v>3553</v>
      </c>
      <c r="G95" s="42">
        <v>20307</v>
      </c>
      <c r="H95" s="42">
        <v>270.48</v>
      </c>
      <c r="I95" s="42">
        <f t="shared" si="2"/>
        <v>24130.48</v>
      </c>
      <c r="J95" s="42">
        <v>31604</v>
      </c>
      <c r="K95" s="50">
        <f t="shared" si="3"/>
        <v>0.76352613593216045</v>
      </c>
      <c r="M95" s="46"/>
      <c r="N95" s="42"/>
    </row>
    <row r="96" spans="1:14" x14ac:dyDescent="0.25">
      <c r="A96" s="34" t="s">
        <v>119</v>
      </c>
      <c r="B96" s="36">
        <v>6007322</v>
      </c>
      <c r="C96" s="36">
        <v>145734</v>
      </c>
      <c r="D96" s="44">
        <v>45108</v>
      </c>
      <c r="E96" s="44">
        <v>45473</v>
      </c>
      <c r="F96" s="42">
        <v>10340</v>
      </c>
      <c r="G96" s="42">
        <v>18051</v>
      </c>
      <c r="H96" s="42">
        <v>7995</v>
      </c>
      <c r="I96" s="42">
        <f t="shared" si="2"/>
        <v>36386</v>
      </c>
      <c r="J96" s="42">
        <v>59509</v>
      </c>
      <c r="K96" s="50">
        <f t="shared" si="3"/>
        <v>0.61143692550706619</v>
      </c>
      <c r="M96" s="46"/>
      <c r="N96" s="42"/>
    </row>
    <row r="97" spans="1:14" x14ac:dyDescent="0.25">
      <c r="A97" s="39" t="s">
        <v>120</v>
      </c>
      <c r="B97" s="40">
        <v>6014344</v>
      </c>
      <c r="C97" s="40">
        <v>145868</v>
      </c>
      <c r="D97" s="51">
        <v>45108</v>
      </c>
      <c r="E97" s="51">
        <v>45473</v>
      </c>
      <c r="F97" s="52">
        <v>16786</v>
      </c>
      <c r="G97" s="52">
        <v>21861</v>
      </c>
      <c r="H97" s="52">
        <v>5147</v>
      </c>
      <c r="I97" s="52">
        <f t="shared" si="2"/>
        <v>43794</v>
      </c>
      <c r="J97" s="52">
        <v>58891</v>
      </c>
      <c r="K97" s="53">
        <f t="shared" si="3"/>
        <v>0.74364503914010627</v>
      </c>
      <c r="M97" s="46"/>
      <c r="N97" s="42"/>
    </row>
    <row r="98" spans="1:14" x14ac:dyDescent="0.25">
      <c r="A98" s="37" t="s">
        <v>121</v>
      </c>
      <c r="B98" s="38">
        <v>6012827</v>
      </c>
      <c r="C98" s="38">
        <v>145699</v>
      </c>
      <c r="D98" s="47">
        <v>45108</v>
      </c>
      <c r="E98" s="47">
        <v>45473</v>
      </c>
      <c r="F98" s="48">
        <v>3972</v>
      </c>
      <c r="G98" s="48">
        <v>10538</v>
      </c>
      <c r="H98" s="48">
        <v>8481.48</v>
      </c>
      <c r="I98" s="48">
        <f t="shared" si="2"/>
        <v>22991.48</v>
      </c>
      <c r="J98" s="48">
        <v>33665</v>
      </c>
      <c r="K98" s="49">
        <f t="shared" si="3"/>
        <v>0.68294905688400409</v>
      </c>
      <c r="M98" s="46"/>
      <c r="N98" s="42"/>
    </row>
    <row r="99" spans="1:14" x14ac:dyDescent="0.25">
      <c r="A99" s="34" t="s">
        <v>122</v>
      </c>
      <c r="B99" s="36">
        <v>6009096</v>
      </c>
      <c r="C99" s="36">
        <v>145667</v>
      </c>
      <c r="D99" s="44">
        <v>45108</v>
      </c>
      <c r="E99" s="44">
        <v>45473</v>
      </c>
      <c r="F99" s="42">
        <v>6252</v>
      </c>
      <c r="G99" s="42">
        <v>11563</v>
      </c>
      <c r="H99" s="42">
        <v>7484.4</v>
      </c>
      <c r="I99" s="42">
        <f t="shared" si="2"/>
        <v>25299.4</v>
      </c>
      <c r="J99" s="42">
        <v>46605</v>
      </c>
      <c r="K99" s="50">
        <f t="shared" si="3"/>
        <v>0.5428473339770411</v>
      </c>
      <c r="M99" s="46"/>
      <c r="N99" s="42"/>
    </row>
    <row r="100" spans="1:14" x14ac:dyDescent="0.25">
      <c r="A100" s="34" t="s">
        <v>123</v>
      </c>
      <c r="B100" s="36">
        <v>6011340</v>
      </c>
      <c r="C100" s="36">
        <v>145601</v>
      </c>
      <c r="D100" s="44">
        <v>45108</v>
      </c>
      <c r="E100" s="44">
        <v>45473</v>
      </c>
      <c r="F100" s="42">
        <v>1508</v>
      </c>
      <c r="G100" s="42">
        <v>8433</v>
      </c>
      <c r="H100" s="42">
        <v>1146.5999999999999</v>
      </c>
      <c r="I100" s="42">
        <f t="shared" si="2"/>
        <v>11087.6</v>
      </c>
      <c r="J100" s="42">
        <v>21584</v>
      </c>
      <c r="K100" s="50">
        <f t="shared" si="3"/>
        <v>0.5136953298739807</v>
      </c>
      <c r="M100" s="46"/>
      <c r="N100" s="42"/>
    </row>
    <row r="101" spans="1:14" x14ac:dyDescent="0.25">
      <c r="A101" s="34" t="s">
        <v>124</v>
      </c>
      <c r="B101" s="36">
        <v>6016810</v>
      </c>
      <c r="C101" s="36">
        <v>146181</v>
      </c>
      <c r="D101" s="44">
        <v>45108</v>
      </c>
      <c r="E101" s="44">
        <v>45473</v>
      </c>
      <c r="F101" s="42">
        <v>356</v>
      </c>
      <c r="G101" s="42">
        <v>805</v>
      </c>
      <c r="H101" s="42">
        <v>425</v>
      </c>
      <c r="I101" s="42">
        <f t="shared" si="2"/>
        <v>1586</v>
      </c>
      <c r="J101" s="42">
        <v>24429</v>
      </c>
      <c r="K101" s="50">
        <f t="shared" si="3"/>
        <v>6.4922837611036066E-2</v>
      </c>
      <c r="M101" s="46"/>
      <c r="N101" s="42"/>
    </row>
    <row r="102" spans="1:14" x14ac:dyDescent="0.25">
      <c r="A102" s="39" t="s">
        <v>125</v>
      </c>
      <c r="B102" s="40">
        <v>6000657</v>
      </c>
      <c r="C102" s="40">
        <v>145796</v>
      </c>
      <c r="D102" s="51">
        <v>45108</v>
      </c>
      <c r="E102" s="51">
        <v>45473</v>
      </c>
      <c r="F102" s="52">
        <v>3234</v>
      </c>
      <c r="G102" s="52">
        <v>45979</v>
      </c>
      <c r="H102" s="52">
        <v>1874.04</v>
      </c>
      <c r="I102" s="52">
        <f t="shared" si="2"/>
        <v>51087.040000000001</v>
      </c>
      <c r="J102" s="52">
        <v>54745</v>
      </c>
      <c r="K102" s="53">
        <f t="shared" si="3"/>
        <v>0.93318184309069319</v>
      </c>
      <c r="M102" s="46"/>
      <c r="N102" s="42"/>
    </row>
    <row r="103" spans="1:14" x14ac:dyDescent="0.25">
      <c r="A103" s="37" t="s">
        <v>126</v>
      </c>
      <c r="B103" s="38">
        <v>6000731</v>
      </c>
      <c r="C103" s="38">
        <v>146051</v>
      </c>
      <c r="D103" s="47">
        <v>45108</v>
      </c>
      <c r="E103" s="47">
        <v>45473</v>
      </c>
      <c r="F103" s="48">
        <v>2567</v>
      </c>
      <c r="G103" s="48">
        <v>4381</v>
      </c>
      <c r="H103" s="48">
        <v>3207.96</v>
      </c>
      <c r="I103" s="48">
        <f t="shared" si="2"/>
        <v>10155.959999999999</v>
      </c>
      <c r="J103" s="48">
        <v>18744</v>
      </c>
      <c r="K103" s="49">
        <f t="shared" si="3"/>
        <v>0.54182458386683729</v>
      </c>
      <c r="M103" s="46"/>
      <c r="N103" s="42"/>
    </row>
    <row r="104" spans="1:14" x14ac:dyDescent="0.25">
      <c r="A104" s="34" t="s">
        <v>127</v>
      </c>
      <c r="B104" s="36">
        <v>6008171</v>
      </c>
      <c r="C104" s="36" t="s">
        <v>128</v>
      </c>
      <c r="D104" s="44">
        <v>45108</v>
      </c>
      <c r="E104" s="44">
        <v>45473</v>
      </c>
      <c r="F104" s="42">
        <v>1126</v>
      </c>
      <c r="G104" s="42">
        <v>6697</v>
      </c>
      <c r="H104" s="42">
        <v>1894.2</v>
      </c>
      <c r="I104" s="42">
        <f t="shared" si="2"/>
        <v>9717.2000000000007</v>
      </c>
      <c r="J104" s="42">
        <v>12157</v>
      </c>
      <c r="K104" s="50">
        <f t="shared" si="3"/>
        <v>0.79930904005922521</v>
      </c>
      <c r="M104" s="46"/>
      <c r="N104" s="42"/>
    </row>
    <row r="105" spans="1:14" x14ac:dyDescent="0.25">
      <c r="A105" s="34" t="s">
        <v>129</v>
      </c>
      <c r="B105" s="36">
        <v>6001176</v>
      </c>
      <c r="C105" s="36">
        <v>145776</v>
      </c>
      <c r="D105" s="44">
        <v>45108</v>
      </c>
      <c r="E105" s="44">
        <v>45473</v>
      </c>
      <c r="F105" s="42">
        <v>4982</v>
      </c>
      <c r="G105" s="42">
        <v>20634</v>
      </c>
      <c r="H105" s="42">
        <v>175.56</v>
      </c>
      <c r="I105" s="42">
        <f t="shared" si="2"/>
        <v>25791.56</v>
      </c>
      <c r="J105" s="42">
        <v>30141</v>
      </c>
      <c r="K105" s="50">
        <f t="shared" si="3"/>
        <v>0.85569689127766169</v>
      </c>
      <c r="M105" s="46"/>
      <c r="N105" s="42"/>
    </row>
    <row r="106" spans="1:14" x14ac:dyDescent="0.25">
      <c r="A106" s="34" t="s">
        <v>130</v>
      </c>
      <c r="B106" s="36">
        <v>6000806</v>
      </c>
      <c r="C106" s="36">
        <v>145538</v>
      </c>
      <c r="D106" s="44">
        <v>45108</v>
      </c>
      <c r="E106" s="44">
        <v>45473</v>
      </c>
      <c r="F106" s="42">
        <v>5647</v>
      </c>
      <c r="G106" s="42">
        <v>12362</v>
      </c>
      <c r="H106" s="42">
        <v>5962.32</v>
      </c>
      <c r="I106" s="42">
        <f t="shared" si="2"/>
        <v>23971.32</v>
      </c>
      <c r="J106" s="42">
        <v>40681</v>
      </c>
      <c r="K106" s="50">
        <f t="shared" si="3"/>
        <v>0.58925100169612354</v>
      </c>
      <c r="M106" s="46"/>
      <c r="N106" s="42"/>
    </row>
    <row r="107" spans="1:14" x14ac:dyDescent="0.25">
      <c r="A107" s="39" t="s">
        <v>131</v>
      </c>
      <c r="B107" s="40">
        <v>6000822</v>
      </c>
      <c r="C107" s="40">
        <v>145549</v>
      </c>
      <c r="D107" s="51">
        <v>45108</v>
      </c>
      <c r="E107" s="51">
        <v>45473</v>
      </c>
      <c r="F107" s="52">
        <v>5938</v>
      </c>
      <c r="G107" s="52">
        <v>40260</v>
      </c>
      <c r="H107" s="52">
        <v>7775</v>
      </c>
      <c r="I107" s="52">
        <f t="shared" si="2"/>
        <v>53973</v>
      </c>
      <c r="J107" s="52">
        <v>61215</v>
      </c>
      <c r="K107" s="53">
        <f t="shared" si="3"/>
        <v>0.88169566282773826</v>
      </c>
      <c r="M107" s="46"/>
      <c r="N107" s="42"/>
    </row>
    <row r="108" spans="1:14" x14ac:dyDescent="0.25">
      <c r="A108" s="37" t="s">
        <v>132</v>
      </c>
      <c r="B108" s="38">
        <v>6000889</v>
      </c>
      <c r="C108" s="38">
        <v>145198</v>
      </c>
      <c r="D108" s="47">
        <v>45108</v>
      </c>
      <c r="E108" s="47">
        <v>45473</v>
      </c>
      <c r="F108" s="48">
        <v>7808</v>
      </c>
      <c r="G108" s="48">
        <v>25781</v>
      </c>
      <c r="H108" s="48">
        <v>7586</v>
      </c>
      <c r="I108" s="48">
        <f t="shared" si="2"/>
        <v>41175</v>
      </c>
      <c r="J108" s="48">
        <v>51275</v>
      </c>
      <c r="K108" s="49">
        <f t="shared" si="3"/>
        <v>0.803022915650902</v>
      </c>
      <c r="M108" s="46"/>
      <c r="N108" s="42"/>
    </row>
    <row r="109" spans="1:14" x14ac:dyDescent="0.25">
      <c r="A109" s="34" t="s">
        <v>133</v>
      </c>
      <c r="B109" s="36">
        <v>6012975</v>
      </c>
      <c r="C109" s="36">
        <v>145701</v>
      </c>
      <c r="D109" s="44">
        <v>45108</v>
      </c>
      <c r="E109" s="44">
        <v>45473</v>
      </c>
      <c r="F109" s="42">
        <v>7968</v>
      </c>
      <c r="G109" s="42">
        <v>17134</v>
      </c>
      <c r="H109" s="42">
        <v>9161</v>
      </c>
      <c r="I109" s="42">
        <f t="shared" si="2"/>
        <v>34263</v>
      </c>
      <c r="J109" s="42">
        <v>45898</v>
      </c>
      <c r="K109" s="50">
        <f t="shared" si="3"/>
        <v>0.74650311560416571</v>
      </c>
      <c r="M109" s="46"/>
      <c r="N109" s="42"/>
    </row>
    <row r="110" spans="1:14" x14ac:dyDescent="0.25">
      <c r="A110" s="34" t="s">
        <v>134</v>
      </c>
      <c r="B110" s="36">
        <v>6014369</v>
      </c>
      <c r="C110" s="36">
        <v>145835</v>
      </c>
      <c r="D110" s="44">
        <v>45108</v>
      </c>
      <c r="E110" s="44">
        <v>45473</v>
      </c>
      <c r="F110" s="42">
        <v>13685</v>
      </c>
      <c r="G110" s="42">
        <v>22790</v>
      </c>
      <c r="H110" s="42">
        <v>11407.2</v>
      </c>
      <c r="I110" s="42">
        <f t="shared" si="2"/>
        <v>47882.2</v>
      </c>
      <c r="J110" s="42">
        <v>64031</v>
      </c>
      <c r="K110" s="50">
        <f t="shared" si="3"/>
        <v>0.74779716075026159</v>
      </c>
      <c r="M110" s="46"/>
      <c r="N110" s="42"/>
    </row>
    <row r="111" spans="1:14" x14ac:dyDescent="0.25">
      <c r="A111" s="34" t="s">
        <v>135</v>
      </c>
      <c r="B111" s="36">
        <v>6000855</v>
      </c>
      <c r="C111" s="36">
        <v>145948</v>
      </c>
      <c r="D111" s="44">
        <v>45108</v>
      </c>
      <c r="E111" s="44">
        <v>45473</v>
      </c>
      <c r="F111" s="42">
        <v>2025</v>
      </c>
      <c r="G111" s="42">
        <v>5706</v>
      </c>
      <c r="H111" s="42">
        <v>1102.08</v>
      </c>
      <c r="I111" s="42">
        <f t="shared" si="2"/>
        <v>8833.08</v>
      </c>
      <c r="J111" s="42">
        <v>12041</v>
      </c>
      <c r="K111" s="50">
        <f t="shared" si="3"/>
        <v>0.73358358940287349</v>
      </c>
      <c r="M111" s="46"/>
      <c r="N111" s="42"/>
    </row>
    <row r="112" spans="1:14" x14ac:dyDescent="0.25">
      <c r="A112" s="39" t="s">
        <v>136</v>
      </c>
      <c r="B112" s="40">
        <v>6005391</v>
      </c>
      <c r="C112" s="40">
        <v>146121</v>
      </c>
      <c r="D112" s="51">
        <v>45108</v>
      </c>
      <c r="E112" s="51">
        <v>45473</v>
      </c>
      <c r="F112" s="52">
        <v>1473</v>
      </c>
      <c r="G112" s="52">
        <v>4059</v>
      </c>
      <c r="H112" s="52">
        <v>1049.1600000000001</v>
      </c>
      <c r="I112" s="52">
        <f t="shared" si="2"/>
        <v>6581.16</v>
      </c>
      <c r="J112" s="52">
        <v>10846</v>
      </c>
      <c r="K112" s="53">
        <f t="shared" si="3"/>
        <v>0.6067822238613314</v>
      </c>
      <c r="M112" s="46"/>
      <c r="N112" s="42"/>
    </row>
    <row r="113" spans="1:14" x14ac:dyDescent="0.25">
      <c r="A113" s="37" t="s">
        <v>137</v>
      </c>
      <c r="B113" s="38">
        <v>6010110</v>
      </c>
      <c r="C113" s="38">
        <v>146013</v>
      </c>
      <c r="D113" s="47">
        <v>45108</v>
      </c>
      <c r="E113" s="47">
        <v>45473</v>
      </c>
      <c r="F113" s="48">
        <v>3143</v>
      </c>
      <c r="G113" s="48">
        <v>9308</v>
      </c>
      <c r="H113" s="48">
        <v>1533</v>
      </c>
      <c r="I113" s="48">
        <f t="shared" si="2"/>
        <v>13984</v>
      </c>
      <c r="J113" s="48">
        <v>14875</v>
      </c>
      <c r="K113" s="49">
        <f t="shared" si="3"/>
        <v>0.9401008403361345</v>
      </c>
      <c r="M113" s="46"/>
      <c r="N113" s="42"/>
    </row>
    <row r="114" spans="1:14" x14ac:dyDescent="0.25">
      <c r="A114" s="34" t="s">
        <v>138</v>
      </c>
      <c r="B114" s="36">
        <v>6014872</v>
      </c>
      <c r="C114" s="36">
        <v>145958</v>
      </c>
      <c r="D114" s="44">
        <v>45108</v>
      </c>
      <c r="E114" s="44">
        <v>45473</v>
      </c>
      <c r="F114" s="42">
        <v>2955</v>
      </c>
      <c r="G114" s="42">
        <v>11799</v>
      </c>
      <c r="H114" s="42">
        <v>1407.84</v>
      </c>
      <c r="I114" s="42">
        <f t="shared" si="2"/>
        <v>16161.84</v>
      </c>
      <c r="J114" s="42">
        <v>25651</v>
      </c>
      <c r="K114" s="50">
        <f t="shared" si="3"/>
        <v>0.63006666406767764</v>
      </c>
      <c r="M114" s="46"/>
      <c r="N114" s="42"/>
    </row>
    <row r="115" spans="1:14" x14ac:dyDescent="0.25">
      <c r="A115" s="34" t="s">
        <v>139</v>
      </c>
      <c r="B115" s="36">
        <v>6006688</v>
      </c>
      <c r="C115" s="36">
        <v>145844</v>
      </c>
      <c r="D115" s="44">
        <v>45108</v>
      </c>
      <c r="E115" s="44">
        <v>45473</v>
      </c>
      <c r="F115" s="42">
        <v>8758</v>
      </c>
      <c r="G115" s="42">
        <v>11317</v>
      </c>
      <c r="H115" s="42">
        <v>5920.32</v>
      </c>
      <c r="I115" s="42">
        <f t="shared" si="2"/>
        <v>25995.32</v>
      </c>
      <c r="J115" s="42">
        <v>38595</v>
      </c>
      <c r="K115" s="50">
        <f t="shared" si="3"/>
        <v>0.67354113227101953</v>
      </c>
      <c r="M115" s="46"/>
      <c r="N115" s="42"/>
    </row>
    <row r="116" spans="1:14" x14ac:dyDescent="0.25">
      <c r="A116" s="34" t="s">
        <v>140</v>
      </c>
      <c r="B116" s="36">
        <v>6000962</v>
      </c>
      <c r="C116" s="36" t="s">
        <v>141</v>
      </c>
      <c r="D116" s="44">
        <v>45108</v>
      </c>
      <c r="E116" s="44">
        <v>45473</v>
      </c>
      <c r="F116" s="42">
        <v>2599</v>
      </c>
      <c r="G116" s="42">
        <v>16082</v>
      </c>
      <c r="H116" s="42">
        <v>371.28</v>
      </c>
      <c r="I116" s="42">
        <f t="shared" si="2"/>
        <v>19052.28</v>
      </c>
      <c r="J116" s="42">
        <v>24134</v>
      </c>
      <c r="K116" s="50">
        <f t="shared" si="3"/>
        <v>0.78943730836164738</v>
      </c>
      <c r="M116" s="46"/>
      <c r="N116" s="42"/>
    </row>
    <row r="117" spans="1:14" x14ac:dyDescent="0.25">
      <c r="A117" s="39" t="s">
        <v>142</v>
      </c>
      <c r="B117" s="40">
        <v>6000988</v>
      </c>
      <c r="C117" s="40">
        <v>145532</v>
      </c>
      <c r="D117" s="51">
        <v>45108</v>
      </c>
      <c r="E117" s="51">
        <v>45473</v>
      </c>
      <c r="F117" s="52">
        <v>9216</v>
      </c>
      <c r="G117" s="52">
        <v>29105</v>
      </c>
      <c r="H117" s="52">
        <v>258</v>
      </c>
      <c r="I117" s="52">
        <f t="shared" si="2"/>
        <v>38579</v>
      </c>
      <c r="J117" s="52">
        <v>50750</v>
      </c>
      <c r="K117" s="53">
        <f t="shared" si="3"/>
        <v>0.76017733990147784</v>
      </c>
      <c r="M117" s="46"/>
      <c r="N117" s="42"/>
    </row>
    <row r="118" spans="1:14" x14ac:dyDescent="0.25">
      <c r="A118" s="37" t="s">
        <v>143</v>
      </c>
      <c r="B118" s="38">
        <v>6000996</v>
      </c>
      <c r="C118" s="38">
        <v>145610</v>
      </c>
      <c r="D118" s="47">
        <v>45108</v>
      </c>
      <c r="E118" s="47">
        <v>45473</v>
      </c>
      <c r="F118" s="48">
        <v>1207</v>
      </c>
      <c r="G118" s="48">
        <v>7989</v>
      </c>
      <c r="H118" s="48">
        <v>1699.32</v>
      </c>
      <c r="I118" s="48">
        <f t="shared" si="2"/>
        <v>10895.32</v>
      </c>
      <c r="J118" s="48">
        <v>15393</v>
      </c>
      <c r="K118" s="49">
        <f t="shared" si="3"/>
        <v>0.70781004352627819</v>
      </c>
      <c r="M118" s="46"/>
      <c r="N118" s="42"/>
    </row>
    <row r="119" spans="1:14" x14ac:dyDescent="0.25">
      <c r="A119" s="34" t="s">
        <v>144</v>
      </c>
      <c r="B119" s="36">
        <v>6001093</v>
      </c>
      <c r="C119" s="36">
        <v>145527</v>
      </c>
      <c r="D119" s="44">
        <v>45108</v>
      </c>
      <c r="E119" s="44">
        <v>45473</v>
      </c>
      <c r="F119" s="42">
        <v>2430</v>
      </c>
      <c r="G119" s="42">
        <v>2758</v>
      </c>
      <c r="H119" s="42">
        <v>2594.7600000000002</v>
      </c>
      <c r="I119" s="42">
        <f t="shared" si="2"/>
        <v>7782.76</v>
      </c>
      <c r="J119" s="42">
        <v>26417</v>
      </c>
      <c r="K119" s="50">
        <f t="shared" si="3"/>
        <v>0.29461180300564033</v>
      </c>
      <c r="M119" s="46"/>
      <c r="N119" s="42"/>
    </row>
    <row r="120" spans="1:14" x14ac:dyDescent="0.25">
      <c r="A120" s="34" t="s">
        <v>145</v>
      </c>
      <c r="B120" s="36">
        <v>6001101</v>
      </c>
      <c r="C120" s="36">
        <v>145410</v>
      </c>
      <c r="D120" s="44">
        <v>45108</v>
      </c>
      <c r="E120" s="44">
        <v>45473</v>
      </c>
      <c r="F120" s="42">
        <v>580</v>
      </c>
      <c r="G120" s="42">
        <v>3147</v>
      </c>
      <c r="H120" s="42">
        <v>1430.52</v>
      </c>
      <c r="I120" s="42">
        <f t="shared" si="2"/>
        <v>5157.5200000000004</v>
      </c>
      <c r="J120" s="42">
        <v>17900</v>
      </c>
      <c r="K120" s="50">
        <f t="shared" si="3"/>
        <v>0.2881296089385475</v>
      </c>
      <c r="M120" s="46"/>
      <c r="N120" s="42"/>
    </row>
    <row r="121" spans="1:14" x14ac:dyDescent="0.25">
      <c r="A121" s="34" t="s">
        <v>146</v>
      </c>
      <c r="B121" s="36">
        <v>6005474</v>
      </c>
      <c r="C121" s="36">
        <v>145668</v>
      </c>
      <c r="D121" s="44">
        <v>45108</v>
      </c>
      <c r="E121" s="44">
        <v>45473</v>
      </c>
      <c r="F121" s="42">
        <v>6850</v>
      </c>
      <c r="G121" s="42">
        <v>24659</v>
      </c>
      <c r="H121" s="42">
        <v>2010.96</v>
      </c>
      <c r="I121" s="42">
        <f t="shared" si="2"/>
        <v>33519.96</v>
      </c>
      <c r="J121" s="42">
        <v>40778</v>
      </c>
      <c r="K121" s="50">
        <f t="shared" si="3"/>
        <v>0.82201088822404234</v>
      </c>
      <c r="M121" s="46"/>
      <c r="N121" s="42"/>
    </row>
    <row r="122" spans="1:14" x14ac:dyDescent="0.25">
      <c r="A122" s="39" t="s">
        <v>147</v>
      </c>
      <c r="B122" s="40">
        <v>6007983</v>
      </c>
      <c r="C122" s="40">
        <v>145613</v>
      </c>
      <c r="D122" s="51">
        <v>45108</v>
      </c>
      <c r="E122" s="51">
        <v>45473</v>
      </c>
      <c r="F122" s="52">
        <v>3435</v>
      </c>
      <c r="G122" s="52">
        <v>29355</v>
      </c>
      <c r="H122" s="52">
        <v>582.12</v>
      </c>
      <c r="I122" s="52">
        <f t="shared" si="2"/>
        <v>33372.120000000003</v>
      </c>
      <c r="J122" s="52">
        <v>37790</v>
      </c>
      <c r="K122" s="53">
        <f t="shared" si="3"/>
        <v>0.8830939401958191</v>
      </c>
      <c r="M122" s="46"/>
      <c r="N122" s="42"/>
    </row>
    <row r="123" spans="1:14" x14ac:dyDescent="0.25">
      <c r="A123" s="37" t="s">
        <v>148</v>
      </c>
      <c r="B123" s="38">
        <v>6007991</v>
      </c>
      <c r="C123" s="38">
        <v>145898</v>
      </c>
      <c r="D123" s="47">
        <v>45108</v>
      </c>
      <c r="E123" s="47">
        <v>45473</v>
      </c>
      <c r="F123" s="48">
        <v>2955</v>
      </c>
      <c r="G123" s="48">
        <v>26214</v>
      </c>
      <c r="H123" s="48">
        <v>1900</v>
      </c>
      <c r="I123" s="48">
        <f t="shared" si="2"/>
        <v>31069</v>
      </c>
      <c r="J123" s="48">
        <v>35488</v>
      </c>
      <c r="K123" s="49">
        <f t="shared" si="3"/>
        <v>0.87547903516681691</v>
      </c>
      <c r="M123" s="46"/>
      <c r="N123" s="42"/>
    </row>
    <row r="124" spans="1:14" x14ac:dyDescent="0.25">
      <c r="A124" s="34" t="s">
        <v>149</v>
      </c>
      <c r="B124" s="36">
        <v>6000954</v>
      </c>
      <c r="C124" s="36">
        <v>145864</v>
      </c>
      <c r="D124" s="44">
        <v>45108</v>
      </c>
      <c r="E124" s="44">
        <v>45473</v>
      </c>
      <c r="F124" s="42">
        <v>6732</v>
      </c>
      <c r="G124" s="42">
        <v>65015</v>
      </c>
      <c r="H124" s="42">
        <v>2886</v>
      </c>
      <c r="I124" s="42">
        <f t="shared" si="2"/>
        <v>74633</v>
      </c>
      <c r="J124" s="42">
        <v>77758</v>
      </c>
      <c r="K124" s="50">
        <f t="shared" si="3"/>
        <v>0.95981120913603746</v>
      </c>
      <c r="M124" s="46"/>
      <c r="N124" s="42"/>
    </row>
    <row r="125" spans="1:14" x14ac:dyDescent="0.25">
      <c r="A125" s="34" t="s">
        <v>150</v>
      </c>
      <c r="B125" s="36">
        <v>6003503</v>
      </c>
      <c r="C125" s="36">
        <v>146067</v>
      </c>
      <c r="D125" s="44">
        <v>45108</v>
      </c>
      <c r="E125" s="44">
        <v>45473</v>
      </c>
      <c r="F125" s="42">
        <v>6356</v>
      </c>
      <c r="G125" s="42">
        <v>12554</v>
      </c>
      <c r="H125" s="42">
        <v>4921.5600000000004</v>
      </c>
      <c r="I125" s="42">
        <f t="shared" si="2"/>
        <v>23831.56</v>
      </c>
      <c r="J125" s="42">
        <v>32741</v>
      </c>
      <c r="K125" s="50">
        <f t="shared" si="3"/>
        <v>0.72788124980910784</v>
      </c>
      <c r="M125" s="46"/>
      <c r="N125" s="42"/>
    </row>
    <row r="126" spans="1:14" x14ac:dyDescent="0.25">
      <c r="A126" s="34" t="s">
        <v>151</v>
      </c>
      <c r="B126" s="36">
        <v>6010086</v>
      </c>
      <c r="C126" s="36">
        <v>145650</v>
      </c>
      <c r="D126" s="44">
        <v>45108</v>
      </c>
      <c r="E126" s="44">
        <v>45473</v>
      </c>
      <c r="F126" s="42">
        <v>6287</v>
      </c>
      <c r="G126" s="42">
        <v>20655</v>
      </c>
      <c r="H126" s="42">
        <v>2404.08</v>
      </c>
      <c r="I126" s="42">
        <f t="shared" si="2"/>
        <v>29346.080000000002</v>
      </c>
      <c r="J126" s="42">
        <v>50552</v>
      </c>
      <c r="K126" s="50">
        <f t="shared" si="3"/>
        <v>0.58051273935749326</v>
      </c>
      <c r="M126" s="46"/>
      <c r="N126" s="42"/>
    </row>
    <row r="127" spans="1:14" x14ac:dyDescent="0.25">
      <c r="A127" s="39" t="s">
        <v>152</v>
      </c>
      <c r="B127" s="40">
        <v>6001283</v>
      </c>
      <c r="C127" s="40">
        <v>145735</v>
      </c>
      <c r="D127" s="51">
        <v>45108</v>
      </c>
      <c r="E127" s="51">
        <v>45473</v>
      </c>
      <c r="F127" s="52">
        <v>7671</v>
      </c>
      <c r="G127" s="52">
        <v>77841</v>
      </c>
      <c r="H127" s="52">
        <v>2627</v>
      </c>
      <c r="I127" s="52">
        <f t="shared" si="2"/>
        <v>88139</v>
      </c>
      <c r="J127" s="52">
        <v>92369</v>
      </c>
      <c r="K127" s="53">
        <f t="shared" si="3"/>
        <v>0.95420541523671365</v>
      </c>
      <c r="M127" s="46"/>
      <c r="N127" s="42"/>
    </row>
    <row r="128" spans="1:14" x14ac:dyDescent="0.25">
      <c r="A128" s="37" t="s">
        <v>153</v>
      </c>
      <c r="B128" s="38">
        <v>6009930</v>
      </c>
      <c r="C128" s="38">
        <v>145405</v>
      </c>
      <c r="D128" s="47">
        <v>45108</v>
      </c>
      <c r="E128" s="47">
        <v>45473</v>
      </c>
      <c r="F128" s="48">
        <v>13343</v>
      </c>
      <c r="G128" s="48">
        <v>31251</v>
      </c>
      <c r="H128" s="48">
        <v>6554.52</v>
      </c>
      <c r="I128" s="48">
        <f t="shared" si="2"/>
        <v>51148.520000000004</v>
      </c>
      <c r="J128" s="48">
        <v>61365</v>
      </c>
      <c r="K128" s="49">
        <f t="shared" si="3"/>
        <v>0.83351291452782539</v>
      </c>
      <c r="M128" s="46"/>
      <c r="N128" s="42"/>
    </row>
    <row r="129" spans="1:14" x14ac:dyDescent="0.25">
      <c r="A129" s="34" t="s">
        <v>154</v>
      </c>
      <c r="B129" s="36">
        <v>6001143</v>
      </c>
      <c r="C129" s="36">
        <v>145784</v>
      </c>
      <c r="D129" s="44">
        <v>45108</v>
      </c>
      <c r="E129" s="44">
        <v>45473</v>
      </c>
      <c r="F129" s="42">
        <v>7597</v>
      </c>
      <c r="G129" s="42">
        <v>46908</v>
      </c>
      <c r="H129" s="42">
        <v>11814</v>
      </c>
      <c r="I129" s="42">
        <f t="shared" si="2"/>
        <v>66319</v>
      </c>
      <c r="J129" s="42">
        <v>74391</v>
      </c>
      <c r="K129" s="50">
        <f t="shared" si="3"/>
        <v>0.89149225040663516</v>
      </c>
      <c r="M129" s="46"/>
      <c r="N129" s="42"/>
    </row>
    <row r="130" spans="1:14" x14ac:dyDescent="0.25">
      <c r="A130" s="34" t="s">
        <v>155</v>
      </c>
      <c r="B130" s="36">
        <v>6016794</v>
      </c>
      <c r="C130" s="36">
        <v>146160</v>
      </c>
      <c r="D130" s="44">
        <v>45108</v>
      </c>
      <c r="E130" s="44">
        <v>45473</v>
      </c>
      <c r="F130" s="42">
        <v>1244</v>
      </c>
      <c r="G130" s="42">
        <v>735</v>
      </c>
      <c r="H130" s="42">
        <v>448.56</v>
      </c>
      <c r="I130" s="42">
        <f>SUM(F130:H130)</f>
        <v>2427.56</v>
      </c>
      <c r="J130" s="42">
        <v>22734</v>
      </c>
      <c r="K130" s="50">
        <f>I130/J130</f>
        <v>0.10678103281428697</v>
      </c>
      <c r="M130" s="46"/>
      <c r="N130" s="42"/>
    </row>
    <row r="131" spans="1:14" x14ac:dyDescent="0.25">
      <c r="A131" s="34" t="s">
        <v>156</v>
      </c>
      <c r="B131" s="36">
        <v>6001168</v>
      </c>
      <c r="C131" s="36">
        <v>145208</v>
      </c>
      <c r="D131" s="44">
        <v>45108</v>
      </c>
      <c r="E131" s="44">
        <v>45473</v>
      </c>
      <c r="F131" s="42">
        <v>11787</v>
      </c>
      <c r="G131" s="42">
        <v>15932</v>
      </c>
      <c r="H131" s="42">
        <v>8288</v>
      </c>
      <c r="I131" s="42">
        <f t="shared" si="2"/>
        <v>36007</v>
      </c>
      <c r="J131" s="42">
        <v>48561</v>
      </c>
      <c r="K131" s="50">
        <f t="shared" si="3"/>
        <v>0.74147978830748951</v>
      </c>
      <c r="M131" s="46"/>
      <c r="N131" s="42"/>
    </row>
    <row r="132" spans="1:14" x14ac:dyDescent="0.25">
      <c r="A132" s="39" t="s">
        <v>157</v>
      </c>
      <c r="B132" s="40">
        <v>6000353</v>
      </c>
      <c r="C132" s="40">
        <v>145420</v>
      </c>
      <c r="D132" s="51">
        <v>45108</v>
      </c>
      <c r="E132" s="51">
        <v>45473</v>
      </c>
      <c r="F132" s="52">
        <v>7288</v>
      </c>
      <c r="G132" s="52">
        <v>23220</v>
      </c>
      <c r="H132" s="52">
        <v>18023</v>
      </c>
      <c r="I132" s="52">
        <f t="shared" si="2"/>
        <v>48531</v>
      </c>
      <c r="J132" s="52">
        <v>60710</v>
      </c>
      <c r="K132" s="53">
        <f t="shared" si="3"/>
        <v>0.79939054521495634</v>
      </c>
      <c r="M132" s="46"/>
      <c r="N132" s="42"/>
    </row>
    <row r="133" spans="1:14" x14ac:dyDescent="0.25">
      <c r="A133" s="54" t="s">
        <v>158</v>
      </c>
      <c r="B133" s="38">
        <v>6014955</v>
      </c>
      <c r="C133" s="38">
        <v>146061</v>
      </c>
      <c r="D133" s="47">
        <v>45108</v>
      </c>
      <c r="E133" s="47">
        <v>45473</v>
      </c>
      <c r="F133" s="48">
        <v>91</v>
      </c>
      <c r="G133" s="48">
        <v>0</v>
      </c>
      <c r="H133" s="48">
        <v>0</v>
      </c>
      <c r="I133" s="48">
        <f t="shared" si="2"/>
        <v>91</v>
      </c>
      <c r="J133" s="48">
        <v>13992</v>
      </c>
      <c r="K133" s="49">
        <f t="shared" si="3"/>
        <v>6.5037164093767865E-3</v>
      </c>
      <c r="M133" s="46"/>
      <c r="N133" s="42"/>
    </row>
    <row r="134" spans="1:14" x14ac:dyDescent="0.25">
      <c r="A134" s="34" t="s">
        <v>159</v>
      </c>
      <c r="B134" s="36">
        <v>6001242</v>
      </c>
      <c r="C134" s="36">
        <v>145285</v>
      </c>
      <c r="D134" s="44">
        <v>45108</v>
      </c>
      <c r="E134" s="44">
        <v>45473</v>
      </c>
      <c r="F134" s="42">
        <v>4058</v>
      </c>
      <c r="G134" s="42">
        <v>15225</v>
      </c>
      <c r="H134" s="42">
        <v>270.48</v>
      </c>
      <c r="I134" s="42">
        <f t="shared" si="2"/>
        <v>19553.48</v>
      </c>
      <c r="J134" s="42">
        <v>32261</v>
      </c>
      <c r="K134" s="50">
        <f t="shared" si="3"/>
        <v>0.60610272465205661</v>
      </c>
      <c r="M134" s="46"/>
      <c r="N134" s="42"/>
    </row>
    <row r="135" spans="1:14" x14ac:dyDescent="0.25">
      <c r="A135" s="34" t="s">
        <v>160</v>
      </c>
      <c r="B135" s="36">
        <v>6001127</v>
      </c>
      <c r="C135" s="36">
        <v>145211</v>
      </c>
      <c r="D135" s="44">
        <v>45108</v>
      </c>
      <c r="E135" s="44">
        <v>45473</v>
      </c>
      <c r="F135" s="42">
        <v>6124</v>
      </c>
      <c r="G135" s="42">
        <v>20244</v>
      </c>
      <c r="H135" s="42">
        <v>4805</v>
      </c>
      <c r="I135" s="42">
        <f t="shared" si="2"/>
        <v>31173</v>
      </c>
      <c r="J135" s="42">
        <v>36347</v>
      </c>
      <c r="K135" s="50">
        <f t="shared" si="3"/>
        <v>0.85764987481772914</v>
      </c>
      <c r="M135" s="46"/>
      <c r="N135" s="42"/>
    </row>
    <row r="136" spans="1:14" x14ac:dyDescent="0.25">
      <c r="A136" s="34" t="s">
        <v>161</v>
      </c>
      <c r="B136" s="36">
        <v>6001259</v>
      </c>
      <c r="C136" s="36">
        <v>145219</v>
      </c>
      <c r="D136" s="44">
        <v>45108</v>
      </c>
      <c r="E136" s="44">
        <v>45473</v>
      </c>
      <c r="F136" s="42">
        <v>1146</v>
      </c>
      <c r="G136" s="42">
        <v>2571</v>
      </c>
      <c r="H136" s="42">
        <v>3505</v>
      </c>
      <c r="I136" s="42">
        <f t="shared" si="2"/>
        <v>7222</v>
      </c>
      <c r="J136" s="42">
        <v>44356</v>
      </c>
      <c r="K136" s="50">
        <f t="shared" si="3"/>
        <v>0.16281900982956082</v>
      </c>
      <c r="M136" s="46"/>
      <c r="N136" s="42"/>
    </row>
    <row r="137" spans="1:14" x14ac:dyDescent="0.25">
      <c r="A137" s="34" t="s">
        <v>162</v>
      </c>
      <c r="B137" s="36">
        <v>6014674</v>
      </c>
      <c r="C137" s="36">
        <v>145910</v>
      </c>
      <c r="D137" s="44">
        <v>45108</v>
      </c>
      <c r="E137" s="44">
        <v>45473</v>
      </c>
      <c r="F137" s="42">
        <v>3325</v>
      </c>
      <c r="G137" s="42">
        <v>8128</v>
      </c>
      <c r="H137" s="42">
        <v>255.36</v>
      </c>
      <c r="I137" s="42">
        <f t="shared" si="2"/>
        <v>11708.36</v>
      </c>
      <c r="J137" s="42">
        <v>20367</v>
      </c>
      <c r="K137" s="50">
        <f t="shared" si="3"/>
        <v>0.57486915107772385</v>
      </c>
      <c r="M137" s="46"/>
      <c r="N137" s="42"/>
    </row>
    <row r="138" spans="1:14" x14ac:dyDescent="0.25">
      <c r="A138" s="39" t="s">
        <v>163</v>
      </c>
      <c r="B138" s="40">
        <v>6001333</v>
      </c>
      <c r="C138" s="40">
        <v>145625</v>
      </c>
      <c r="D138" s="51">
        <v>45108</v>
      </c>
      <c r="E138" s="51">
        <v>45473</v>
      </c>
      <c r="F138" s="52">
        <v>6058</v>
      </c>
      <c r="G138" s="52">
        <v>74537</v>
      </c>
      <c r="H138" s="52">
        <v>1496</v>
      </c>
      <c r="I138" s="52">
        <f t="shared" si="2"/>
        <v>82091</v>
      </c>
      <c r="J138" s="52">
        <v>89824</v>
      </c>
      <c r="K138" s="53">
        <f t="shared" si="3"/>
        <v>0.91390942287139298</v>
      </c>
      <c r="M138" s="46"/>
      <c r="N138" s="42"/>
    </row>
    <row r="139" spans="1:14" x14ac:dyDescent="0.25">
      <c r="A139" s="37" t="s">
        <v>164</v>
      </c>
      <c r="B139" s="38">
        <v>6014401</v>
      </c>
      <c r="C139" s="38">
        <v>145846</v>
      </c>
      <c r="D139" s="47">
        <v>45108</v>
      </c>
      <c r="E139" s="47">
        <v>45473</v>
      </c>
      <c r="F139" s="48">
        <v>6084</v>
      </c>
      <c r="G139" s="48">
        <v>11542</v>
      </c>
      <c r="H139" s="48">
        <v>6749.4</v>
      </c>
      <c r="I139" s="48">
        <f t="shared" ref="I139:I202" si="4">SUM(F139:H139)</f>
        <v>24375.4</v>
      </c>
      <c r="J139" s="48">
        <v>37268</v>
      </c>
      <c r="K139" s="49">
        <f t="shared" ref="K139:K202" si="5">I139/J139</f>
        <v>0.6540570999248686</v>
      </c>
      <c r="M139" s="46"/>
      <c r="N139" s="42"/>
    </row>
    <row r="140" spans="1:14" x14ac:dyDescent="0.25">
      <c r="A140" s="34" t="s">
        <v>165</v>
      </c>
      <c r="B140" s="36">
        <v>6009336</v>
      </c>
      <c r="C140" s="36">
        <v>145454</v>
      </c>
      <c r="D140" s="44">
        <v>45108</v>
      </c>
      <c r="E140" s="44">
        <v>45473</v>
      </c>
      <c r="F140" s="42">
        <v>1860</v>
      </c>
      <c r="G140" s="42">
        <v>13232</v>
      </c>
      <c r="H140" s="42">
        <v>1395</v>
      </c>
      <c r="I140" s="42">
        <f t="shared" si="4"/>
        <v>16487</v>
      </c>
      <c r="J140" s="42">
        <v>26431</v>
      </c>
      <c r="K140" s="50">
        <f t="shared" si="5"/>
        <v>0.62377511255722451</v>
      </c>
      <c r="M140" s="46"/>
      <c r="N140" s="42"/>
    </row>
    <row r="141" spans="1:14" x14ac:dyDescent="0.25">
      <c r="A141" s="34" t="s">
        <v>166</v>
      </c>
      <c r="B141" s="36">
        <v>6001465</v>
      </c>
      <c r="C141" s="36">
        <v>145679</v>
      </c>
      <c r="D141" s="44">
        <v>45108</v>
      </c>
      <c r="E141" s="44">
        <v>45473</v>
      </c>
      <c r="F141" s="42">
        <v>8737</v>
      </c>
      <c r="G141" s="42">
        <v>41529</v>
      </c>
      <c r="H141" s="42">
        <v>6816</v>
      </c>
      <c r="I141" s="42">
        <f t="shared" si="4"/>
        <v>57082</v>
      </c>
      <c r="J141" s="42">
        <v>65626</v>
      </c>
      <c r="K141" s="50">
        <f t="shared" si="5"/>
        <v>0.86980769816840886</v>
      </c>
      <c r="M141" s="46"/>
      <c r="N141" s="42"/>
    </row>
    <row r="142" spans="1:14" x14ac:dyDescent="0.25">
      <c r="A142" s="34" t="s">
        <v>167</v>
      </c>
      <c r="B142" s="36">
        <v>6001473</v>
      </c>
      <c r="C142" s="36">
        <v>145729</v>
      </c>
      <c r="D142" s="44">
        <v>45108</v>
      </c>
      <c r="E142" s="44">
        <v>45473</v>
      </c>
      <c r="F142" s="42">
        <v>4849</v>
      </c>
      <c r="G142" s="42">
        <v>13435</v>
      </c>
      <c r="H142" s="42">
        <v>3382.68</v>
      </c>
      <c r="I142" s="42">
        <f t="shared" si="4"/>
        <v>21666.68</v>
      </c>
      <c r="J142" s="42">
        <v>31718</v>
      </c>
      <c r="K142" s="50">
        <f t="shared" si="5"/>
        <v>0.68310360047922314</v>
      </c>
      <c r="M142" s="46"/>
      <c r="N142" s="42"/>
    </row>
    <row r="143" spans="1:14" x14ac:dyDescent="0.25">
      <c r="A143" s="39" t="s">
        <v>168</v>
      </c>
      <c r="B143" s="40">
        <v>6016539</v>
      </c>
      <c r="C143" s="40">
        <v>146124</v>
      </c>
      <c r="D143" s="51">
        <v>45108</v>
      </c>
      <c r="E143" s="51">
        <v>45473</v>
      </c>
      <c r="F143" s="52">
        <v>938</v>
      </c>
      <c r="G143" s="52">
        <v>11430</v>
      </c>
      <c r="H143" s="52">
        <v>115.92</v>
      </c>
      <c r="I143" s="52">
        <f t="shared" si="4"/>
        <v>12483.92</v>
      </c>
      <c r="J143" s="52">
        <v>16523</v>
      </c>
      <c r="K143" s="53">
        <f t="shared" si="5"/>
        <v>0.75554802396659204</v>
      </c>
      <c r="M143" s="46"/>
      <c r="N143" s="42"/>
    </row>
    <row r="144" spans="1:14" x14ac:dyDescent="0.25">
      <c r="A144" s="34" t="s">
        <v>169</v>
      </c>
      <c r="B144" s="36">
        <v>6001507</v>
      </c>
      <c r="C144" s="36">
        <v>145323</v>
      </c>
      <c r="D144" s="44">
        <v>45108</v>
      </c>
      <c r="E144" s="44">
        <v>45473</v>
      </c>
      <c r="F144" s="42">
        <v>4135</v>
      </c>
      <c r="G144" s="42">
        <v>11506</v>
      </c>
      <c r="H144" s="42">
        <v>312.48</v>
      </c>
      <c r="I144" s="42">
        <f t="shared" si="4"/>
        <v>15953.48</v>
      </c>
      <c r="J144" s="42">
        <v>26990</v>
      </c>
      <c r="K144" s="50">
        <f t="shared" si="5"/>
        <v>0.59108855131530191</v>
      </c>
      <c r="M144" s="46"/>
      <c r="N144" s="42"/>
    </row>
    <row r="145" spans="1:14" x14ac:dyDescent="0.25">
      <c r="A145" s="34" t="s">
        <v>170</v>
      </c>
      <c r="B145" s="36">
        <v>6000970</v>
      </c>
      <c r="C145" s="36">
        <v>146117</v>
      </c>
      <c r="D145" s="44">
        <v>45108</v>
      </c>
      <c r="E145" s="44">
        <v>45473</v>
      </c>
      <c r="F145" s="42">
        <v>3642</v>
      </c>
      <c r="G145" s="42">
        <v>4721</v>
      </c>
      <c r="H145" s="42">
        <v>4364.6400000000003</v>
      </c>
      <c r="I145" s="42">
        <f t="shared" si="4"/>
        <v>12727.64</v>
      </c>
      <c r="J145" s="42">
        <v>18847</v>
      </c>
      <c r="K145" s="50">
        <f t="shared" si="5"/>
        <v>0.67531384305194453</v>
      </c>
      <c r="M145" s="46"/>
      <c r="N145" s="42"/>
    </row>
    <row r="146" spans="1:14" x14ac:dyDescent="0.25">
      <c r="A146" s="34" t="s">
        <v>171</v>
      </c>
      <c r="B146" s="36">
        <v>6010227</v>
      </c>
      <c r="C146" s="36">
        <v>145585</v>
      </c>
      <c r="D146" s="44">
        <v>45108</v>
      </c>
      <c r="E146" s="44">
        <v>45473</v>
      </c>
      <c r="F146" s="42">
        <v>5889</v>
      </c>
      <c r="G146" s="42">
        <v>20804</v>
      </c>
      <c r="H146" s="42">
        <v>160.44</v>
      </c>
      <c r="I146" s="42">
        <f t="shared" si="4"/>
        <v>26853.439999999999</v>
      </c>
      <c r="J146" s="42">
        <v>31171</v>
      </c>
      <c r="K146" s="50">
        <f t="shared" si="5"/>
        <v>0.8614879214654646</v>
      </c>
      <c r="M146" s="46"/>
      <c r="N146" s="42"/>
    </row>
    <row r="147" spans="1:14" x14ac:dyDescent="0.25">
      <c r="A147" s="39" t="s">
        <v>172</v>
      </c>
      <c r="B147" s="40">
        <v>6002869</v>
      </c>
      <c r="C147" s="40">
        <v>145571</v>
      </c>
      <c r="D147" s="51">
        <v>45108</v>
      </c>
      <c r="E147" s="51">
        <v>45473</v>
      </c>
      <c r="F147" s="52">
        <v>7618</v>
      </c>
      <c r="G147" s="52">
        <v>11390</v>
      </c>
      <c r="H147" s="52">
        <v>4418.3999999999996</v>
      </c>
      <c r="I147" s="52">
        <f t="shared" si="4"/>
        <v>23426.400000000001</v>
      </c>
      <c r="J147" s="52">
        <v>37569</v>
      </c>
      <c r="K147" s="53">
        <f t="shared" si="5"/>
        <v>0.62355665575341379</v>
      </c>
      <c r="M147" s="46"/>
      <c r="N147" s="42"/>
    </row>
    <row r="148" spans="1:14" x14ac:dyDescent="0.25">
      <c r="A148" s="37" t="s">
        <v>173</v>
      </c>
      <c r="B148" s="38">
        <v>6012587</v>
      </c>
      <c r="C148" s="38">
        <v>145680</v>
      </c>
      <c r="D148" s="47">
        <v>45108</v>
      </c>
      <c r="E148" s="47">
        <v>45473</v>
      </c>
      <c r="F148" s="48">
        <v>8325</v>
      </c>
      <c r="G148" s="48">
        <v>10660</v>
      </c>
      <c r="H148" s="48">
        <v>6477.24</v>
      </c>
      <c r="I148" s="48">
        <f t="shared" si="4"/>
        <v>25462.239999999998</v>
      </c>
      <c r="J148" s="48">
        <v>35520</v>
      </c>
      <c r="K148" s="49">
        <f t="shared" si="5"/>
        <v>0.71684234234234223</v>
      </c>
      <c r="M148" s="46"/>
      <c r="N148" s="42"/>
    </row>
    <row r="149" spans="1:14" x14ac:dyDescent="0.25">
      <c r="A149" s="34" t="s">
        <v>174</v>
      </c>
      <c r="B149" s="36">
        <v>6001523</v>
      </c>
      <c r="C149" s="36">
        <v>146062</v>
      </c>
      <c r="D149" s="44">
        <v>45108</v>
      </c>
      <c r="E149" s="44">
        <v>45473</v>
      </c>
      <c r="F149" s="42">
        <v>7371</v>
      </c>
      <c r="G149" s="42">
        <v>21282</v>
      </c>
      <c r="H149" s="42">
        <v>5552</v>
      </c>
      <c r="I149" s="42">
        <f t="shared" si="4"/>
        <v>34205</v>
      </c>
      <c r="J149" s="42">
        <v>38099</v>
      </c>
      <c r="K149" s="50">
        <f t="shared" si="5"/>
        <v>0.89779259298144309</v>
      </c>
      <c r="M149" s="46"/>
      <c r="N149" s="42"/>
    </row>
    <row r="150" spans="1:14" x14ac:dyDescent="0.25">
      <c r="A150" s="34" t="s">
        <v>175</v>
      </c>
      <c r="B150" s="36">
        <v>6001564</v>
      </c>
      <c r="C150" s="36">
        <v>145853</v>
      </c>
      <c r="D150" s="44">
        <v>45108</v>
      </c>
      <c r="E150" s="44">
        <v>45473</v>
      </c>
      <c r="F150" s="42">
        <v>2450</v>
      </c>
      <c r="G150" s="42">
        <v>5575</v>
      </c>
      <c r="H150" s="42">
        <v>1430.52</v>
      </c>
      <c r="I150" s="42">
        <f t="shared" si="4"/>
        <v>9455.52</v>
      </c>
      <c r="J150" s="42">
        <v>37781</v>
      </c>
      <c r="K150" s="50">
        <f t="shared" si="5"/>
        <v>0.25027182975569734</v>
      </c>
      <c r="M150" s="46"/>
      <c r="N150" s="42"/>
    </row>
    <row r="151" spans="1:14" x14ac:dyDescent="0.25">
      <c r="A151" s="34" t="s">
        <v>176</v>
      </c>
      <c r="B151" s="36">
        <v>6001580</v>
      </c>
      <c r="C151" s="36">
        <v>145648</v>
      </c>
      <c r="D151" s="44">
        <v>45108</v>
      </c>
      <c r="E151" s="44">
        <v>45473</v>
      </c>
      <c r="F151" s="42">
        <v>5894</v>
      </c>
      <c r="G151" s="42">
        <v>46781</v>
      </c>
      <c r="H151" s="42">
        <v>4719.12</v>
      </c>
      <c r="I151" s="42">
        <f t="shared" si="4"/>
        <v>57394.12</v>
      </c>
      <c r="J151" s="42">
        <v>67114</v>
      </c>
      <c r="K151" s="50">
        <f t="shared" si="5"/>
        <v>0.85517358524301934</v>
      </c>
      <c r="M151" s="46"/>
      <c r="N151" s="42"/>
    </row>
    <row r="152" spans="1:14" x14ac:dyDescent="0.25">
      <c r="A152" s="39" t="s">
        <v>177</v>
      </c>
      <c r="B152" s="40">
        <v>6012355</v>
      </c>
      <c r="C152" s="40">
        <v>145666</v>
      </c>
      <c r="D152" s="51">
        <v>45108</v>
      </c>
      <c r="E152" s="51">
        <v>45473</v>
      </c>
      <c r="F152" s="52">
        <v>2900</v>
      </c>
      <c r="G152" s="52">
        <v>11123</v>
      </c>
      <c r="H152" s="52">
        <v>110.04</v>
      </c>
      <c r="I152" s="52">
        <f t="shared" si="4"/>
        <v>14133.04</v>
      </c>
      <c r="J152" s="52">
        <v>25323</v>
      </c>
      <c r="K152" s="53">
        <f t="shared" si="5"/>
        <v>0.55811080835603999</v>
      </c>
      <c r="M152" s="46"/>
      <c r="N152" s="42"/>
    </row>
    <row r="153" spans="1:14" x14ac:dyDescent="0.25">
      <c r="A153" s="37" t="s">
        <v>178</v>
      </c>
      <c r="B153" s="38">
        <v>6008601</v>
      </c>
      <c r="C153" s="38">
        <v>145670</v>
      </c>
      <c r="D153" s="47">
        <v>45108</v>
      </c>
      <c r="E153" s="47">
        <v>45473</v>
      </c>
      <c r="F153" s="48">
        <v>6613</v>
      </c>
      <c r="G153" s="48">
        <v>49187</v>
      </c>
      <c r="H153" s="48">
        <v>9456</v>
      </c>
      <c r="I153" s="48">
        <f t="shared" si="4"/>
        <v>65256</v>
      </c>
      <c r="J153" s="48">
        <v>70350</v>
      </c>
      <c r="K153" s="49">
        <f t="shared" si="5"/>
        <v>0.92759061833688694</v>
      </c>
      <c r="M153" s="46"/>
      <c r="N153" s="42"/>
    </row>
    <row r="154" spans="1:14" x14ac:dyDescent="0.25">
      <c r="A154" s="34" t="s">
        <v>179</v>
      </c>
      <c r="B154" s="36">
        <v>6001457</v>
      </c>
      <c r="C154" s="36">
        <v>145439</v>
      </c>
      <c r="D154" s="44">
        <v>45108</v>
      </c>
      <c r="E154" s="44">
        <v>45473</v>
      </c>
      <c r="F154" s="42">
        <v>12180</v>
      </c>
      <c r="G154" s="42">
        <v>16077</v>
      </c>
      <c r="H154" s="42">
        <v>13760.04</v>
      </c>
      <c r="I154" s="42">
        <f t="shared" si="4"/>
        <v>42017.04</v>
      </c>
      <c r="J154" s="42">
        <v>59821</v>
      </c>
      <c r="K154" s="50">
        <f t="shared" si="5"/>
        <v>0.70237943197204999</v>
      </c>
      <c r="M154" s="46"/>
      <c r="N154" s="42"/>
    </row>
    <row r="155" spans="1:14" x14ac:dyDescent="0.25">
      <c r="A155" s="34" t="s">
        <v>180</v>
      </c>
      <c r="B155" s="36">
        <v>6001358</v>
      </c>
      <c r="C155" s="36">
        <v>145636</v>
      </c>
      <c r="D155" s="44">
        <v>45108</v>
      </c>
      <c r="E155" s="44">
        <v>45473</v>
      </c>
      <c r="F155" s="42">
        <v>2898</v>
      </c>
      <c r="G155" s="42">
        <v>8722</v>
      </c>
      <c r="H155" s="42">
        <v>1931.16</v>
      </c>
      <c r="I155" s="42">
        <f t="shared" si="4"/>
        <v>13551.16</v>
      </c>
      <c r="J155" s="42">
        <v>22749</v>
      </c>
      <c r="K155" s="50">
        <f t="shared" si="5"/>
        <v>0.59568156842058995</v>
      </c>
      <c r="M155" s="46"/>
      <c r="N155" s="42"/>
    </row>
    <row r="156" spans="1:14" x14ac:dyDescent="0.25">
      <c r="A156" s="34" t="s">
        <v>181</v>
      </c>
      <c r="B156" s="36">
        <v>6010367</v>
      </c>
      <c r="C156" s="36">
        <v>145614</v>
      </c>
      <c r="D156" s="44">
        <v>45108</v>
      </c>
      <c r="E156" s="44">
        <v>45473</v>
      </c>
      <c r="F156" s="42">
        <v>8074</v>
      </c>
      <c r="G156" s="42">
        <v>15923</v>
      </c>
      <c r="H156" s="42">
        <v>8490</v>
      </c>
      <c r="I156" s="42">
        <f t="shared" si="4"/>
        <v>32487</v>
      </c>
      <c r="J156" s="42">
        <v>42087</v>
      </c>
      <c r="K156" s="50">
        <f t="shared" si="5"/>
        <v>0.77190106208567966</v>
      </c>
      <c r="M156" s="46"/>
      <c r="N156" s="42"/>
    </row>
    <row r="157" spans="1:14" x14ac:dyDescent="0.25">
      <c r="A157" s="39" t="s">
        <v>182</v>
      </c>
      <c r="B157" s="40">
        <v>6001697</v>
      </c>
      <c r="C157" s="40">
        <v>145639</v>
      </c>
      <c r="D157" s="51">
        <v>45108</v>
      </c>
      <c r="E157" s="51">
        <v>45473</v>
      </c>
      <c r="F157" s="52">
        <v>5153</v>
      </c>
      <c r="G157" s="52">
        <v>47721</v>
      </c>
      <c r="H157" s="52">
        <v>6664</v>
      </c>
      <c r="I157" s="52">
        <f t="shared" si="4"/>
        <v>59538</v>
      </c>
      <c r="J157" s="52">
        <v>69136</v>
      </c>
      <c r="K157" s="53">
        <f t="shared" si="5"/>
        <v>0.86117218236519322</v>
      </c>
      <c r="M157" s="46"/>
      <c r="N157" s="42"/>
    </row>
    <row r="158" spans="1:14" x14ac:dyDescent="0.25">
      <c r="A158" s="34" t="s">
        <v>183</v>
      </c>
      <c r="B158" s="36">
        <v>6001770</v>
      </c>
      <c r="C158" s="36">
        <v>146131</v>
      </c>
      <c r="D158" s="44">
        <v>45108</v>
      </c>
      <c r="E158" s="44">
        <v>45473</v>
      </c>
      <c r="F158" s="42">
        <v>423</v>
      </c>
      <c r="G158" s="42">
        <v>3325</v>
      </c>
      <c r="H158" s="42">
        <v>1326.36</v>
      </c>
      <c r="I158" s="42">
        <f t="shared" si="4"/>
        <v>5074.3599999999997</v>
      </c>
      <c r="J158" s="42">
        <v>7866</v>
      </c>
      <c r="K158" s="50">
        <f t="shared" si="5"/>
        <v>0.64510043224002034</v>
      </c>
      <c r="M158" s="46"/>
      <c r="N158" s="42"/>
    </row>
    <row r="159" spans="1:14" x14ac:dyDescent="0.25">
      <c r="A159" s="34" t="s">
        <v>184</v>
      </c>
      <c r="B159" s="36">
        <v>6000277</v>
      </c>
      <c r="C159" s="36">
        <v>145004</v>
      </c>
      <c r="D159" s="44">
        <v>45108</v>
      </c>
      <c r="E159" s="44">
        <v>45473</v>
      </c>
      <c r="F159" s="42">
        <v>3166</v>
      </c>
      <c r="G159" s="42">
        <v>10912</v>
      </c>
      <c r="H159" s="42">
        <v>2722</v>
      </c>
      <c r="I159" s="42">
        <f t="shared" si="4"/>
        <v>16800</v>
      </c>
      <c r="J159" s="42">
        <v>25818</v>
      </c>
      <c r="K159" s="50">
        <f t="shared" si="5"/>
        <v>0.65070880780850571</v>
      </c>
      <c r="M159" s="46"/>
      <c r="N159" s="42"/>
    </row>
    <row r="160" spans="1:14" x14ac:dyDescent="0.25">
      <c r="A160" s="34" t="s">
        <v>185</v>
      </c>
      <c r="B160" s="36">
        <v>6000269</v>
      </c>
      <c r="C160" s="36">
        <v>145043</v>
      </c>
      <c r="D160" s="44">
        <v>45108</v>
      </c>
      <c r="E160" s="44">
        <v>45473</v>
      </c>
      <c r="F160" s="42">
        <v>4369</v>
      </c>
      <c r="G160" s="42">
        <v>11482</v>
      </c>
      <c r="H160" s="42">
        <v>8452</v>
      </c>
      <c r="I160" s="42">
        <f t="shared" si="4"/>
        <v>24303</v>
      </c>
      <c r="J160" s="42">
        <v>33118</v>
      </c>
      <c r="K160" s="50">
        <f t="shared" si="5"/>
        <v>0.73383054532278524</v>
      </c>
      <c r="M160" s="46"/>
      <c r="N160" s="42"/>
    </row>
    <row r="161" spans="1:14" x14ac:dyDescent="0.25">
      <c r="A161" s="39" t="s">
        <v>186</v>
      </c>
      <c r="B161" s="40">
        <v>6006563</v>
      </c>
      <c r="C161" s="40">
        <v>145932</v>
      </c>
      <c r="D161" s="51">
        <v>45108</v>
      </c>
      <c r="E161" s="51">
        <v>45473</v>
      </c>
      <c r="F161" s="52">
        <v>3617</v>
      </c>
      <c r="G161" s="52">
        <v>5424</v>
      </c>
      <c r="H161" s="52">
        <v>2250.36</v>
      </c>
      <c r="I161" s="52">
        <f t="shared" si="4"/>
        <v>11291.36</v>
      </c>
      <c r="J161" s="52">
        <v>21216</v>
      </c>
      <c r="K161" s="53">
        <f t="shared" si="5"/>
        <v>0.53220965309200607</v>
      </c>
      <c r="M161" s="46"/>
      <c r="N161" s="42"/>
    </row>
    <row r="162" spans="1:14" x14ac:dyDescent="0.25">
      <c r="A162" s="37" t="s">
        <v>187</v>
      </c>
      <c r="B162" s="38">
        <v>6015168</v>
      </c>
      <c r="C162" s="38">
        <v>145982</v>
      </c>
      <c r="D162" s="47">
        <v>45108</v>
      </c>
      <c r="E162" s="47">
        <v>45473</v>
      </c>
      <c r="F162" s="48">
        <v>12578</v>
      </c>
      <c r="G162" s="48">
        <v>18153</v>
      </c>
      <c r="H162" s="48">
        <v>2758</v>
      </c>
      <c r="I162" s="48">
        <f t="shared" si="4"/>
        <v>33489</v>
      </c>
      <c r="J162" s="48">
        <v>50151</v>
      </c>
      <c r="K162" s="49">
        <f t="shared" si="5"/>
        <v>0.66776335466889991</v>
      </c>
      <c r="M162" s="46"/>
      <c r="N162" s="42"/>
    </row>
    <row r="163" spans="1:14" x14ac:dyDescent="0.25">
      <c r="A163" s="34" t="s">
        <v>188</v>
      </c>
      <c r="B163" s="36">
        <v>6008635</v>
      </c>
      <c r="C163" s="36">
        <v>145468</v>
      </c>
      <c r="D163" s="44">
        <v>45108</v>
      </c>
      <c r="E163" s="44">
        <v>45473</v>
      </c>
      <c r="F163" s="42">
        <v>4303</v>
      </c>
      <c r="G163" s="42">
        <v>21119</v>
      </c>
      <c r="H163" s="42">
        <v>1621.2</v>
      </c>
      <c r="I163" s="42">
        <f t="shared" si="4"/>
        <v>27043.200000000001</v>
      </c>
      <c r="J163" s="42">
        <v>38050</v>
      </c>
      <c r="K163" s="50">
        <f t="shared" si="5"/>
        <v>0.71072798948751648</v>
      </c>
      <c r="M163" s="46"/>
      <c r="N163" s="42"/>
    </row>
    <row r="164" spans="1:14" x14ac:dyDescent="0.25">
      <c r="A164" s="34" t="s">
        <v>189</v>
      </c>
      <c r="B164" s="36">
        <v>6009179</v>
      </c>
      <c r="C164" s="36">
        <v>145278</v>
      </c>
      <c r="D164" s="44">
        <v>45108</v>
      </c>
      <c r="E164" s="44">
        <v>45473</v>
      </c>
      <c r="F164" s="42">
        <v>2600</v>
      </c>
      <c r="G164" s="42">
        <v>13377</v>
      </c>
      <c r="H164" s="42">
        <v>6201</v>
      </c>
      <c r="I164" s="42">
        <f t="shared" si="4"/>
        <v>22178</v>
      </c>
      <c r="J164" s="42">
        <v>34283</v>
      </c>
      <c r="K164" s="50">
        <f t="shared" si="5"/>
        <v>0.64690954700580461</v>
      </c>
      <c r="M164" s="46"/>
      <c r="N164" s="42"/>
    </row>
    <row r="165" spans="1:14" x14ac:dyDescent="0.25">
      <c r="A165" s="34" t="s">
        <v>190</v>
      </c>
      <c r="B165" s="36">
        <v>6009948</v>
      </c>
      <c r="C165" s="36">
        <v>145850</v>
      </c>
      <c r="D165" s="44">
        <v>45108</v>
      </c>
      <c r="E165" s="44">
        <v>45473</v>
      </c>
      <c r="F165" s="42">
        <v>5058</v>
      </c>
      <c r="G165" s="42">
        <v>71190</v>
      </c>
      <c r="H165" s="42">
        <v>12331</v>
      </c>
      <c r="I165" s="42">
        <f t="shared" si="4"/>
        <v>88579</v>
      </c>
      <c r="J165" s="42">
        <v>93277</v>
      </c>
      <c r="K165" s="50">
        <f t="shared" si="5"/>
        <v>0.94963388616700795</v>
      </c>
      <c r="M165" s="46"/>
      <c r="N165" s="42"/>
    </row>
    <row r="166" spans="1:14" x14ac:dyDescent="0.25">
      <c r="A166" s="39" t="s">
        <v>191</v>
      </c>
      <c r="B166" s="40">
        <v>6005144</v>
      </c>
      <c r="C166" s="40">
        <v>145434</v>
      </c>
      <c r="D166" s="51">
        <v>45108</v>
      </c>
      <c r="E166" s="51">
        <v>45473</v>
      </c>
      <c r="F166" s="52">
        <v>5089</v>
      </c>
      <c r="G166" s="52">
        <v>22244</v>
      </c>
      <c r="H166" s="52">
        <v>1330</v>
      </c>
      <c r="I166" s="52">
        <f t="shared" si="4"/>
        <v>28663</v>
      </c>
      <c r="J166" s="52">
        <v>31573</v>
      </c>
      <c r="K166" s="53">
        <f t="shared" si="5"/>
        <v>0.90783264181420831</v>
      </c>
      <c r="M166" s="46"/>
      <c r="N166" s="42"/>
    </row>
    <row r="167" spans="1:14" x14ac:dyDescent="0.25">
      <c r="A167" s="37" t="s">
        <v>192</v>
      </c>
      <c r="B167" s="38">
        <v>6001796</v>
      </c>
      <c r="C167" s="38">
        <v>145507</v>
      </c>
      <c r="D167" s="47">
        <v>45108</v>
      </c>
      <c r="E167" s="47">
        <v>45473</v>
      </c>
      <c r="F167" s="48">
        <v>7750</v>
      </c>
      <c r="G167" s="48">
        <v>67904</v>
      </c>
      <c r="H167" s="48">
        <v>7289</v>
      </c>
      <c r="I167" s="48">
        <f t="shared" si="4"/>
        <v>82943</v>
      </c>
      <c r="J167" s="48">
        <v>90354</v>
      </c>
      <c r="K167" s="49">
        <f t="shared" si="5"/>
        <v>0.91797817473493148</v>
      </c>
      <c r="M167" s="46"/>
      <c r="N167" s="42"/>
    </row>
    <row r="168" spans="1:14" x14ac:dyDescent="0.25">
      <c r="A168" s="34" t="s">
        <v>193</v>
      </c>
      <c r="B168" s="36">
        <v>6001887</v>
      </c>
      <c r="C168" s="36">
        <v>146025</v>
      </c>
      <c r="D168" s="44">
        <v>45108</v>
      </c>
      <c r="E168" s="44">
        <v>45473</v>
      </c>
      <c r="F168" s="42">
        <v>763</v>
      </c>
      <c r="G168" s="42">
        <v>2834</v>
      </c>
      <c r="H168" s="42">
        <v>0</v>
      </c>
      <c r="I168" s="42">
        <f t="shared" si="4"/>
        <v>3597</v>
      </c>
      <c r="J168" s="42">
        <v>9317</v>
      </c>
      <c r="K168" s="50">
        <f t="shared" si="5"/>
        <v>0.38606847697756791</v>
      </c>
      <c r="M168" s="46"/>
      <c r="N168" s="42"/>
    </row>
    <row r="169" spans="1:14" x14ac:dyDescent="0.25">
      <c r="A169" s="34" t="s">
        <v>194</v>
      </c>
      <c r="B169" s="36">
        <v>6007496</v>
      </c>
      <c r="C169" s="36">
        <v>145438</v>
      </c>
      <c r="D169" s="44">
        <v>45108</v>
      </c>
      <c r="E169" s="44">
        <v>45473</v>
      </c>
      <c r="F169" s="42">
        <v>2380</v>
      </c>
      <c r="G169" s="42">
        <v>10558</v>
      </c>
      <c r="H169" s="42">
        <v>5057.6400000000003</v>
      </c>
      <c r="I169" s="42">
        <f t="shared" si="4"/>
        <v>17995.64</v>
      </c>
      <c r="J169" s="42">
        <v>19702</v>
      </c>
      <c r="K169" s="50">
        <f t="shared" si="5"/>
        <v>0.91339153385443095</v>
      </c>
      <c r="M169" s="46"/>
      <c r="N169" s="42"/>
    </row>
    <row r="170" spans="1:14" x14ac:dyDescent="0.25">
      <c r="A170" s="34" t="s">
        <v>195</v>
      </c>
      <c r="B170" s="36">
        <v>6001952</v>
      </c>
      <c r="C170" s="36">
        <v>145183</v>
      </c>
      <c r="D170" s="44">
        <v>45108</v>
      </c>
      <c r="E170" s="44">
        <v>45473</v>
      </c>
      <c r="F170" s="42">
        <v>4621</v>
      </c>
      <c r="G170" s="42">
        <v>4794</v>
      </c>
      <c r="H170" s="42">
        <v>2984.52</v>
      </c>
      <c r="I170" s="42">
        <f t="shared" si="4"/>
        <v>12399.52</v>
      </c>
      <c r="J170" s="42">
        <v>24850</v>
      </c>
      <c r="K170" s="50">
        <f t="shared" si="5"/>
        <v>0.49897464788732399</v>
      </c>
      <c r="M170" s="46"/>
      <c r="N170" s="42"/>
    </row>
    <row r="171" spans="1:14" x14ac:dyDescent="0.25">
      <c r="A171" s="39" t="s">
        <v>196</v>
      </c>
      <c r="B171" s="40">
        <v>6002026</v>
      </c>
      <c r="C171" s="40">
        <v>146164</v>
      </c>
      <c r="D171" s="51">
        <v>45108</v>
      </c>
      <c r="E171" s="51">
        <v>45473</v>
      </c>
      <c r="F171" s="52">
        <v>1313</v>
      </c>
      <c r="G171" s="52">
        <v>10943</v>
      </c>
      <c r="H171" s="52">
        <v>957</v>
      </c>
      <c r="I171" s="52">
        <f t="shared" si="4"/>
        <v>13213</v>
      </c>
      <c r="J171" s="52">
        <v>14077</v>
      </c>
      <c r="K171" s="53">
        <f t="shared" si="5"/>
        <v>0.93862328621155078</v>
      </c>
      <c r="M171" s="46"/>
      <c r="N171" s="42"/>
    </row>
    <row r="172" spans="1:14" x14ac:dyDescent="0.25">
      <c r="A172" s="37" t="s">
        <v>197</v>
      </c>
      <c r="B172" s="38">
        <v>6016711</v>
      </c>
      <c r="C172" s="38">
        <v>146154</v>
      </c>
      <c r="D172" s="47">
        <v>45108</v>
      </c>
      <c r="E172" s="47">
        <v>45473</v>
      </c>
      <c r="F172" s="48">
        <v>192</v>
      </c>
      <c r="G172" s="48">
        <v>0</v>
      </c>
      <c r="H172" s="48">
        <v>89.04</v>
      </c>
      <c r="I172" s="48">
        <f t="shared" si="4"/>
        <v>281.04000000000002</v>
      </c>
      <c r="J172" s="48">
        <v>18228</v>
      </c>
      <c r="K172" s="49">
        <f t="shared" si="5"/>
        <v>1.5418038183015143E-2</v>
      </c>
      <c r="M172" s="46"/>
      <c r="N172" s="42"/>
    </row>
    <row r="173" spans="1:14" x14ac:dyDescent="0.25">
      <c r="A173" s="34" t="s">
        <v>198</v>
      </c>
      <c r="B173" s="36">
        <v>6002075</v>
      </c>
      <c r="C173" s="36">
        <v>145730</v>
      </c>
      <c r="D173" s="44">
        <v>45108</v>
      </c>
      <c r="E173" s="44">
        <v>45473</v>
      </c>
      <c r="F173" s="42">
        <v>5830</v>
      </c>
      <c r="G173" s="42">
        <v>32515</v>
      </c>
      <c r="H173" s="42">
        <v>7463.4</v>
      </c>
      <c r="I173" s="42">
        <f t="shared" si="4"/>
        <v>45808.4</v>
      </c>
      <c r="J173" s="42">
        <v>50771</v>
      </c>
      <c r="K173" s="50">
        <f t="shared" si="5"/>
        <v>0.90225522443914841</v>
      </c>
      <c r="M173" s="46"/>
      <c r="N173" s="42"/>
    </row>
    <row r="174" spans="1:14" x14ac:dyDescent="0.25">
      <c r="A174" s="34" t="s">
        <v>199</v>
      </c>
      <c r="B174" s="36">
        <v>6003420</v>
      </c>
      <c r="C174" s="36">
        <v>145239</v>
      </c>
      <c r="D174" s="44">
        <v>45108</v>
      </c>
      <c r="E174" s="44">
        <v>45473</v>
      </c>
      <c r="F174" s="42">
        <v>2238</v>
      </c>
      <c r="G174" s="42">
        <v>8920</v>
      </c>
      <c r="H174" s="42">
        <v>2016</v>
      </c>
      <c r="I174" s="42">
        <f t="shared" si="4"/>
        <v>13174</v>
      </c>
      <c r="J174" s="42">
        <v>19374</v>
      </c>
      <c r="K174" s="50">
        <f t="shared" si="5"/>
        <v>0.67998348301847833</v>
      </c>
      <c r="M174" s="46"/>
      <c r="N174" s="42"/>
    </row>
    <row r="175" spans="1:14" x14ac:dyDescent="0.25">
      <c r="A175" s="34" t="s">
        <v>200</v>
      </c>
      <c r="B175" s="36">
        <v>6015200</v>
      </c>
      <c r="C175" s="36">
        <v>145993</v>
      </c>
      <c r="D175" s="44">
        <v>45108</v>
      </c>
      <c r="E175" s="44">
        <v>45473</v>
      </c>
      <c r="F175" s="42">
        <v>3124</v>
      </c>
      <c r="G175" s="42">
        <v>6741</v>
      </c>
      <c r="H175" s="42">
        <v>2300</v>
      </c>
      <c r="I175" s="42">
        <f t="shared" si="4"/>
        <v>12165</v>
      </c>
      <c r="J175" s="42">
        <v>25594</v>
      </c>
      <c r="K175" s="50">
        <f t="shared" si="5"/>
        <v>0.47530671251074469</v>
      </c>
      <c r="M175" s="46"/>
      <c r="N175" s="42"/>
    </row>
    <row r="176" spans="1:14" x14ac:dyDescent="0.25">
      <c r="A176" s="39" t="s">
        <v>201</v>
      </c>
      <c r="B176" s="40">
        <v>6002141</v>
      </c>
      <c r="C176" s="40">
        <v>145708</v>
      </c>
      <c r="D176" s="51">
        <v>45108</v>
      </c>
      <c r="E176" s="51">
        <v>45473</v>
      </c>
      <c r="F176" s="52">
        <v>4770</v>
      </c>
      <c r="G176" s="52">
        <v>5582</v>
      </c>
      <c r="H176" s="52">
        <v>2744.28</v>
      </c>
      <c r="I176" s="52">
        <f t="shared" si="4"/>
        <v>13096.28</v>
      </c>
      <c r="J176" s="52">
        <v>30492</v>
      </c>
      <c r="K176" s="53">
        <f t="shared" si="5"/>
        <v>0.42949888495343042</v>
      </c>
      <c r="M176" s="46"/>
      <c r="N176" s="42"/>
    </row>
    <row r="177" spans="1:14" x14ac:dyDescent="0.25">
      <c r="A177" s="37" t="s">
        <v>202</v>
      </c>
      <c r="B177" s="38">
        <v>6002190</v>
      </c>
      <c r="C177" s="38">
        <v>145798</v>
      </c>
      <c r="D177" s="47">
        <v>45108</v>
      </c>
      <c r="E177" s="47">
        <v>45473</v>
      </c>
      <c r="F177" s="48">
        <v>5171</v>
      </c>
      <c r="G177" s="48">
        <v>38701</v>
      </c>
      <c r="H177" s="48">
        <v>5876</v>
      </c>
      <c r="I177" s="48">
        <f t="shared" si="4"/>
        <v>49748</v>
      </c>
      <c r="J177" s="48">
        <v>53935</v>
      </c>
      <c r="K177" s="49">
        <f t="shared" si="5"/>
        <v>0.92236951886530083</v>
      </c>
      <c r="M177" s="46"/>
      <c r="N177" s="42"/>
    </row>
    <row r="178" spans="1:14" x14ac:dyDescent="0.25">
      <c r="A178" s="34" t="s">
        <v>203</v>
      </c>
      <c r="B178" s="36">
        <v>6005631</v>
      </c>
      <c r="C178" s="36">
        <v>146080</v>
      </c>
      <c r="D178" s="44">
        <v>45108</v>
      </c>
      <c r="E178" s="44">
        <v>45473</v>
      </c>
      <c r="F178" s="42">
        <v>917</v>
      </c>
      <c r="G178" s="42">
        <v>10180</v>
      </c>
      <c r="H178" s="42">
        <v>1816.92</v>
      </c>
      <c r="I178" s="42">
        <f t="shared" si="4"/>
        <v>12913.92</v>
      </c>
      <c r="J178" s="42">
        <v>14806</v>
      </c>
      <c r="K178" s="50">
        <f t="shared" si="5"/>
        <v>0.87220856409563696</v>
      </c>
      <c r="M178" s="46"/>
      <c r="N178" s="42"/>
    </row>
    <row r="179" spans="1:14" x14ac:dyDescent="0.25">
      <c r="A179" s="34" t="s">
        <v>204</v>
      </c>
      <c r="B179" s="36">
        <v>6011753</v>
      </c>
      <c r="C179" s="36">
        <v>145606</v>
      </c>
      <c r="D179" s="44">
        <v>45108</v>
      </c>
      <c r="E179" s="44">
        <v>45473</v>
      </c>
      <c r="F179" s="42">
        <v>560</v>
      </c>
      <c r="G179" s="42">
        <v>1204</v>
      </c>
      <c r="H179" s="42">
        <v>606.48</v>
      </c>
      <c r="I179" s="42">
        <f t="shared" si="4"/>
        <v>2370.48</v>
      </c>
      <c r="J179" s="42">
        <v>21356</v>
      </c>
      <c r="K179" s="50">
        <f t="shared" si="5"/>
        <v>0.11099831429106574</v>
      </c>
      <c r="M179" s="46"/>
      <c r="N179" s="42"/>
    </row>
    <row r="180" spans="1:14" x14ac:dyDescent="0.25">
      <c r="A180" s="34" t="s">
        <v>205</v>
      </c>
      <c r="B180" s="36">
        <v>6002273</v>
      </c>
      <c r="C180" s="36" t="s">
        <v>206</v>
      </c>
      <c r="D180" s="44">
        <v>45108</v>
      </c>
      <c r="E180" s="44">
        <v>45473</v>
      </c>
      <c r="F180" s="42">
        <v>2683</v>
      </c>
      <c r="G180" s="42">
        <v>25535</v>
      </c>
      <c r="H180" s="42">
        <v>9263</v>
      </c>
      <c r="I180" s="42">
        <f t="shared" si="4"/>
        <v>37481</v>
      </c>
      <c r="J180" s="42">
        <v>38777</v>
      </c>
      <c r="K180" s="50">
        <f t="shared" si="5"/>
        <v>0.9665781262088351</v>
      </c>
      <c r="M180" s="46"/>
      <c r="N180" s="42"/>
    </row>
    <row r="181" spans="1:14" x14ac:dyDescent="0.25">
      <c r="A181" s="39" t="s">
        <v>207</v>
      </c>
      <c r="B181" s="40">
        <v>6010136</v>
      </c>
      <c r="C181" s="40">
        <v>145222</v>
      </c>
      <c r="D181" s="51">
        <v>45108</v>
      </c>
      <c r="E181" s="51">
        <v>45473</v>
      </c>
      <c r="F181" s="52">
        <v>2159</v>
      </c>
      <c r="G181" s="52">
        <v>18699</v>
      </c>
      <c r="H181" s="52">
        <v>923.16</v>
      </c>
      <c r="I181" s="52">
        <f t="shared" si="4"/>
        <v>21781.16</v>
      </c>
      <c r="J181" s="52">
        <v>26218</v>
      </c>
      <c r="K181" s="53">
        <f t="shared" si="5"/>
        <v>0.83077122587535279</v>
      </c>
      <c r="M181" s="46"/>
      <c r="N181" s="42"/>
    </row>
    <row r="182" spans="1:14" x14ac:dyDescent="0.25">
      <c r="A182" s="37" t="s">
        <v>208</v>
      </c>
      <c r="B182" s="38">
        <v>6002299</v>
      </c>
      <c r="C182" s="38">
        <v>145257</v>
      </c>
      <c r="D182" s="47">
        <v>45108</v>
      </c>
      <c r="E182" s="47">
        <v>45473</v>
      </c>
      <c r="F182" s="48">
        <v>4088</v>
      </c>
      <c r="G182" s="48">
        <v>5398</v>
      </c>
      <c r="H182" s="48">
        <v>8041</v>
      </c>
      <c r="I182" s="48">
        <f t="shared" si="4"/>
        <v>17527</v>
      </c>
      <c r="J182" s="48">
        <v>26754</v>
      </c>
      <c r="K182" s="49">
        <f t="shared" si="5"/>
        <v>0.6551169918516857</v>
      </c>
      <c r="M182" s="46"/>
      <c r="N182" s="42"/>
    </row>
    <row r="183" spans="1:14" x14ac:dyDescent="0.25">
      <c r="A183" s="34" t="s">
        <v>209</v>
      </c>
      <c r="B183" s="36">
        <v>6002307</v>
      </c>
      <c r="C183" s="36">
        <v>146113</v>
      </c>
      <c r="D183" s="44">
        <v>45108</v>
      </c>
      <c r="E183" s="44">
        <v>45473</v>
      </c>
      <c r="F183" s="42">
        <v>1038</v>
      </c>
      <c r="G183" s="42">
        <v>5243</v>
      </c>
      <c r="H183" s="42">
        <v>1115.52</v>
      </c>
      <c r="I183" s="42">
        <f t="shared" si="4"/>
        <v>7396.52</v>
      </c>
      <c r="J183" s="42">
        <v>13683</v>
      </c>
      <c r="K183" s="50">
        <f t="shared" si="5"/>
        <v>0.54056274208872324</v>
      </c>
      <c r="M183" s="46"/>
      <c r="N183" s="42"/>
    </row>
    <row r="184" spans="1:14" x14ac:dyDescent="0.25">
      <c r="A184" s="34" t="s">
        <v>210</v>
      </c>
      <c r="B184" s="36">
        <v>6003081</v>
      </c>
      <c r="C184" s="36" t="s">
        <v>211</v>
      </c>
      <c r="D184" s="44">
        <v>45108</v>
      </c>
      <c r="E184" s="44">
        <v>45473</v>
      </c>
      <c r="F184" s="42">
        <v>1276</v>
      </c>
      <c r="G184" s="42">
        <v>9672</v>
      </c>
      <c r="H184" s="42">
        <v>2226</v>
      </c>
      <c r="I184" s="42">
        <f t="shared" si="4"/>
        <v>13174</v>
      </c>
      <c r="J184" s="42">
        <v>14444</v>
      </c>
      <c r="K184" s="50">
        <f t="shared" si="5"/>
        <v>0.91207421766823593</v>
      </c>
      <c r="M184" s="46"/>
      <c r="N184" s="42"/>
    </row>
    <row r="185" spans="1:14" x14ac:dyDescent="0.25">
      <c r="A185" s="34" t="s">
        <v>212</v>
      </c>
      <c r="B185" s="36">
        <v>6005276</v>
      </c>
      <c r="C185" s="36">
        <v>145906</v>
      </c>
      <c r="D185" s="44">
        <v>45108</v>
      </c>
      <c r="E185" s="44">
        <v>45473</v>
      </c>
      <c r="F185" s="42">
        <v>4161</v>
      </c>
      <c r="G185" s="42">
        <v>6225</v>
      </c>
      <c r="H185" s="42">
        <v>7470</v>
      </c>
      <c r="I185" s="42">
        <f t="shared" si="4"/>
        <v>17856</v>
      </c>
      <c r="J185" s="42">
        <v>28124</v>
      </c>
      <c r="K185" s="50">
        <f t="shared" si="5"/>
        <v>0.63490257431375341</v>
      </c>
      <c r="M185" s="46"/>
      <c r="N185" s="42"/>
    </row>
    <row r="186" spans="1:14" x14ac:dyDescent="0.25">
      <c r="A186" s="39" t="s">
        <v>213</v>
      </c>
      <c r="B186" s="40">
        <v>6002521</v>
      </c>
      <c r="C186" s="40">
        <v>145122</v>
      </c>
      <c r="D186" s="51">
        <v>45108</v>
      </c>
      <c r="E186" s="51">
        <v>45473</v>
      </c>
      <c r="F186" s="52">
        <v>2840</v>
      </c>
      <c r="G186" s="52">
        <v>9633</v>
      </c>
      <c r="H186" s="52">
        <v>1257.48</v>
      </c>
      <c r="I186" s="52">
        <f t="shared" si="4"/>
        <v>13730.48</v>
      </c>
      <c r="J186" s="52">
        <v>28173</v>
      </c>
      <c r="K186" s="53">
        <f t="shared" si="5"/>
        <v>0.48736307812444535</v>
      </c>
      <c r="M186" s="46"/>
      <c r="N186" s="42"/>
    </row>
    <row r="187" spans="1:14" x14ac:dyDescent="0.25">
      <c r="A187" s="37" t="s">
        <v>214</v>
      </c>
      <c r="B187" s="38">
        <v>6002539</v>
      </c>
      <c r="C187" s="38">
        <v>145247</v>
      </c>
      <c r="D187" s="47">
        <v>45108</v>
      </c>
      <c r="E187" s="47">
        <v>45473</v>
      </c>
      <c r="F187" s="48">
        <v>2724</v>
      </c>
      <c r="G187" s="48">
        <v>13215</v>
      </c>
      <c r="H187" s="48">
        <v>34.44</v>
      </c>
      <c r="I187" s="48">
        <f t="shared" si="4"/>
        <v>15973.44</v>
      </c>
      <c r="J187" s="48">
        <v>21554</v>
      </c>
      <c r="K187" s="49">
        <f t="shared" si="5"/>
        <v>0.74108935696390466</v>
      </c>
      <c r="M187" s="46"/>
      <c r="N187" s="42"/>
    </row>
    <row r="188" spans="1:14" x14ac:dyDescent="0.25">
      <c r="A188" s="34" t="s">
        <v>215</v>
      </c>
      <c r="B188" s="36">
        <v>6014666</v>
      </c>
      <c r="C188" s="36">
        <v>145980</v>
      </c>
      <c r="D188" s="44">
        <v>45108</v>
      </c>
      <c r="E188" s="44">
        <v>45473</v>
      </c>
      <c r="F188" s="42">
        <v>6325</v>
      </c>
      <c r="G188" s="42">
        <v>9775</v>
      </c>
      <c r="H188" s="42">
        <v>2516.64</v>
      </c>
      <c r="I188" s="42">
        <f t="shared" si="4"/>
        <v>18616.64</v>
      </c>
      <c r="J188" s="42">
        <v>32336</v>
      </c>
      <c r="K188" s="50">
        <f t="shared" si="5"/>
        <v>0.57572488866897575</v>
      </c>
      <c r="M188" s="46"/>
      <c r="N188" s="42"/>
    </row>
    <row r="189" spans="1:14" x14ac:dyDescent="0.25">
      <c r="A189" s="34" t="s">
        <v>216</v>
      </c>
      <c r="B189" s="36">
        <v>6002943</v>
      </c>
      <c r="C189" s="36">
        <v>145008</v>
      </c>
      <c r="D189" s="44">
        <v>45108</v>
      </c>
      <c r="E189" s="44">
        <v>45473</v>
      </c>
      <c r="F189" s="42">
        <v>2139</v>
      </c>
      <c r="G189" s="42">
        <v>9627</v>
      </c>
      <c r="H189" s="42">
        <v>360.36</v>
      </c>
      <c r="I189" s="42">
        <f t="shared" si="4"/>
        <v>12126.36</v>
      </c>
      <c r="J189" s="42">
        <v>22023</v>
      </c>
      <c r="K189" s="50">
        <f t="shared" si="5"/>
        <v>0.55062253099032832</v>
      </c>
      <c r="M189" s="46"/>
      <c r="N189" s="42"/>
    </row>
    <row r="190" spans="1:14" x14ac:dyDescent="0.25">
      <c r="A190" s="34" t="s">
        <v>217</v>
      </c>
      <c r="B190" s="36">
        <v>6003222</v>
      </c>
      <c r="C190" s="36">
        <v>146069</v>
      </c>
      <c r="D190" s="44">
        <v>45108</v>
      </c>
      <c r="E190" s="44">
        <v>45473</v>
      </c>
      <c r="F190" s="42">
        <v>3</v>
      </c>
      <c r="G190" s="42">
        <v>0</v>
      </c>
      <c r="H190" s="42">
        <v>61.32</v>
      </c>
      <c r="I190" s="42">
        <f t="shared" si="4"/>
        <v>64.319999999999993</v>
      </c>
      <c r="J190" s="42">
        <v>11312</v>
      </c>
      <c r="K190" s="50">
        <f t="shared" si="5"/>
        <v>5.6859971711456852E-3</v>
      </c>
      <c r="M190" s="46"/>
      <c r="N190" s="42"/>
    </row>
    <row r="191" spans="1:14" x14ac:dyDescent="0.25">
      <c r="A191" s="39" t="s">
        <v>218</v>
      </c>
      <c r="B191" s="40">
        <v>6007025</v>
      </c>
      <c r="C191" s="40">
        <v>145851</v>
      </c>
      <c r="D191" s="51">
        <v>45108</v>
      </c>
      <c r="E191" s="51">
        <v>45473</v>
      </c>
      <c r="F191" s="52">
        <v>1906</v>
      </c>
      <c r="G191" s="52">
        <v>9413</v>
      </c>
      <c r="H191" s="52">
        <v>1564.08</v>
      </c>
      <c r="I191" s="52">
        <f t="shared" si="4"/>
        <v>12883.08</v>
      </c>
      <c r="J191" s="52">
        <v>18766</v>
      </c>
      <c r="K191" s="53">
        <f t="shared" si="5"/>
        <v>0.68651177661728657</v>
      </c>
      <c r="M191" s="46"/>
      <c r="N191" s="42"/>
    </row>
    <row r="192" spans="1:14" x14ac:dyDescent="0.25">
      <c r="A192" s="37" t="s">
        <v>219</v>
      </c>
      <c r="B192" s="38">
        <v>6009237</v>
      </c>
      <c r="C192" s="38">
        <v>146039</v>
      </c>
      <c r="D192" s="47">
        <v>45108</v>
      </c>
      <c r="E192" s="47">
        <v>45473</v>
      </c>
      <c r="F192" s="48">
        <v>2810</v>
      </c>
      <c r="G192" s="48">
        <v>7663</v>
      </c>
      <c r="H192" s="48">
        <v>1342.32</v>
      </c>
      <c r="I192" s="48">
        <f t="shared" si="4"/>
        <v>11815.32</v>
      </c>
      <c r="J192" s="48">
        <v>15677</v>
      </c>
      <c r="K192" s="49">
        <f t="shared" si="5"/>
        <v>0.75367225872296995</v>
      </c>
      <c r="M192" s="46"/>
      <c r="N192" s="42"/>
    </row>
    <row r="193" spans="1:14" x14ac:dyDescent="0.25">
      <c r="A193" s="34" t="s">
        <v>220</v>
      </c>
      <c r="B193" s="36">
        <v>6002679</v>
      </c>
      <c r="C193" s="36">
        <v>145384</v>
      </c>
      <c r="D193" s="44">
        <v>45108</v>
      </c>
      <c r="E193" s="44">
        <v>45473</v>
      </c>
      <c r="F193" s="42">
        <v>1519</v>
      </c>
      <c r="G193" s="42">
        <v>5470</v>
      </c>
      <c r="H193" s="42">
        <v>701</v>
      </c>
      <c r="I193" s="42">
        <f t="shared" si="4"/>
        <v>7690</v>
      </c>
      <c r="J193" s="42">
        <v>20614</v>
      </c>
      <c r="K193" s="50">
        <f t="shared" si="5"/>
        <v>0.37304744348501018</v>
      </c>
      <c r="M193" s="46"/>
      <c r="N193" s="42"/>
    </row>
    <row r="194" spans="1:14" x14ac:dyDescent="0.25">
      <c r="A194" s="34" t="s">
        <v>221</v>
      </c>
      <c r="B194" s="36">
        <v>6002729</v>
      </c>
      <c r="C194" s="36">
        <v>145555</v>
      </c>
      <c r="D194" s="44">
        <v>45108</v>
      </c>
      <c r="E194" s="44">
        <v>45473</v>
      </c>
      <c r="F194" s="42">
        <v>4552</v>
      </c>
      <c r="G194" s="42">
        <v>11436</v>
      </c>
      <c r="H194" s="42">
        <v>8298</v>
      </c>
      <c r="I194" s="42">
        <f t="shared" si="4"/>
        <v>24286</v>
      </c>
      <c r="J194" s="42">
        <v>30580</v>
      </c>
      <c r="K194" s="50">
        <f t="shared" si="5"/>
        <v>0.79417920209287118</v>
      </c>
      <c r="M194" s="46"/>
      <c r="N194" s="42"/>
    </row>
    <row r="195" spans="1:14" x14ac:dyDescent="0.25">
      <c r="A195" s="34" t="s">
        <v>222</v>
      </c>
      <c r="B195" s="36">
        <v>6009559</v>
      </c>
      <c r="C195" s="36">
        <v>145514</v>
      </c>
      <c r="D195" s="44">
        <v>45108</v>
      </c>
      <c r="E195" s="44">
        <v>45473</v>
      </c>
      <c r="F195" s="42">
        <v>2603</v>
      </c>
      <c r="G195" s="42">
        <v>7265</v>
      </c>
      <c r="H195" s="42">
        <v>1733.76</v>
      </c>
      <c r="I195" s="42">
        <f t="shared" si="4"/>
        <v>11601.76</v>
      </c>
      <c r="J195" s="42">
        <v>13947</v>
      </c>
      <c r="K195" s="50">
        <f t="shared" si="5"/>
        <v>0.8318462751846275</v>
      </c>
      <c r="M195" s="46"/>
      <c r="N195" s="42"/>
    </row>
    <row r="196" spans="1:14" x14ac:dyDescent="0.25">
      <c r="A196" s="39" t="s">
        <v>223</v>
      </c>
      <c r="B196" s="40">
        <v>6002745</v>
      </c>
      <c r="C196" s="40">
        <v>146097</v>
      </c>
      <c r="D196" s="51">
        <v>45108</v>
      </c>
      <c r="E196" s="51">
        <v>45473</v>
      </c>
      <c r="F196" s="52">
        <v>6290</v>
      </c>
      <c r="G196" s="52">
        <v>25263</v>
      </c>
      <c r="H196" s="52">
        <v>3693.48</v>
      </c>
      <c r="I196" s="52">
        <f t="shared" si="4"/>
        <v>35246.480000000003</v>
      </c>
      <c r="J196" s="52">
        <v>39798</v>
      </c>
      <c r="K196" s="53">
        <f t="shared" si="5"/>
        <v>0.88563445399266305</v>
      </c>
      <c r="M196" s="46"/>
      <c r="N196" s="42"/>
    </row>
    <row r="197" spans="1:14" x14ac:dyDescent="0.25">
      <c r="A197" s="37" t="s">
        <v>224</v>
      </c>
      <c r="B197" s="38">
        <v>6003248</v>
      </c>
      <c r="C197" s="38">
        <v>145890</v>
      </c>
      <c r="D197" s="47">
        <v>45108</v>
      </c>
      <c r="E197" s="47">
        <v>45473</v>
      </c>
      <c r="F197" s="48">
        <v>1267</v>
      </c>
      <c r="G197" s="48">
        <v>10634</v>
      </c>
      <c r="H197" s="48">
        <v>1357.44</v>
      </c>
      <c r="I197" s="48">
        <f t="shared" si="4"/>
        <v>13258.44</v>
      </c>
      <c r="J197" s="48">
        <v>21934</v>
      </c>
      <c r="K197" s="49">
        <f t="shared" si="5"/>
        <v>0.6044697729552293</v>
      </c>
      <c r="M197" s="46"/>
      <c r="N197" s="42"/>
    </row>
    <row r="198" spans="1:14" x14ac:dyDescent="0.25">
      <c r="A198" s="34" t="s">
        <v>225</v>
      </c>
      <c r="B198" s="36">
        <v>6003594</v>
      </c>
      <c r="C198" s="36">
        <v>145484</v>
      </c>
      <c r="D198" s="44">
        <v>45108</v>
      </c>
      <c r="E198" s="44">
        <v>45473</v>
      </c>
      <c r="F198" s="42">
        <v>8655</v>
      </c>
      <c r="G198" s="42">
        <v>41299</v>
      </c>
      <c r="H198" s="42">
        <v>2114.2800000000002</v>
      </c>
      <c r="I198" s="42">
        <f t="shared" si="4"/>
        <v>52068.28</v>
      </c>
      <c r="J198" s="42">
        <v>61249</v>
      </c>
      <c r="K198" s="50">
        <f t="shared" si="5"/>
        <v>0.85010824666525164</v>
      </c>
      <c r="M198" s="46"/>
      <c r="N198" s="42"/>
    </row>
    <row r="199" spans="1:14" x14ac:dyDescent="0.25">
      <c r="A199" s="34" t="s">
        <v>226</v>
      </c>
      <c r="B199" s="36">
        <v>6002851</v>
      </c>
      <c r="C199" s="36">
        <v>145415</v>
      </c>
      <c r="D199" s="44">
        <v>45108</v>
      </c>
      <c r="E199" s="44">
        <v>45473</v>
      </c>
      <c r="F199" s="42">
        <v>3632</v>
      </c>
      <c r="G199" s="42">
        <v>19469</v>
      </c>
      <c r="H199" s="42">
        <v>864.36</v>
      </c>
      <c r="I199" s="42">
        <f t="shared" si="4"/>
        <v>23965.360000000001</v>
      </c>
      <c r="J199" s="42">
        <v>29288</v>
      </c>
      <c r="K199" s="50">
        <f t="shared" si="5"/>
        <v>0.81826550122917241</v>
      </c>
      <c r="M199" s="46"/>
      <c r="N199" s="42"/>
    </row>
    <row r="200" spans="1:14" x14ac:dyDescent="0.25">
      <c r="A200" s="34" t="s">
        <v>227</v>
      </c>
      <c r="B200" s="36">
        <v>6006191</v>
      </c>
      <c r="C200" s="36">
        <v>145662</v>
      </c>
      <c r="D200" s="44">
        <v>45108</v>
      </c>
      <c r="E200" s="44">
        <v>45473</v>
      </c>
      <c r="F200" s="42">
        <v>12490</v>
      </c>
      <c r="G200" s="42">
        <v>34414</v>
      </c>
      <c r="H200" s="42">
        <v>1819.44</v>
      </c>
      <c r="I200" s="42">
        <f t="shared" si="4"/>
        <v>48723.44</v>
      </c>
      <c r="J200" s="42">
        <v>56623</v>
      </c>
      <c r="K200" s="50">
        <f t="shared" si="5"/>
        <v>0.86048849407484596</v>
      </c>
      <c r="M200" s="46"/>
      <c r="N200" s="42"/>
    </row>
    <row r="201" spans="1:14" x14ac:dyDescent="0.25">
      <c r="A201" s="39" t="s">
        <v>228</v>
      </c>
      <c r="B201" s="40">
        <v>6003214</v>
      </c>
      <c r="C201" s="40">
        <v>145630</v>
      </c>
      <c r="D201" s="51">
        <v>45108</v>
      </c>
      <c r="E201" s="51">
        <v>45473</v>
      </c>
      <c r="F201" s="52">
        <v>6065</v>
      </c>
      <c r="G201" s="52">
        <v>25490</v>
      </c>
      <c r="H201" s="52">
        <v>4300.8</v>
      </c>
      <c r="I201" s="52">
        <f t="shared" si="4"/>
        <v>35855.800000000003</v>
      </c>
      <c r="J201" s="52">
        <v>48578</v>
      </c>
      <c r="K201" s="53">
        <f t="shared" si="5"/>
        <v>0.73810778541726718</v>
      </c>
      <c r="M201" s="46"/>
      <c r="N201" s="42"/>
    </row>
    <row r="202" spans="1:14" x14ac:dyDescent="0.25">
      <c r="A202" s="37" t="s">
        <v>229</v>
      </c>
      <c r="B202" s="38">
        <v>6003586</v>
      </c>
      <c r="C202" s="38">
        <v>145171</v>
      </c>
      <c r="D202" s="47">
        <v>45108</v>
      </c>
      <c r="E202" s="47">
        <v>45473</v>
      </c>
      <c r="F202" s="48">
        <v>9010</v>
      </c>
      <c r="G202" s="48">
        <v>51912</v>
      </c>
      <c r="H202" s="48">
        <v>1023.96</v>
      </c>
      <c r="I202" s="48">
        <f t="shared" si="4"/>
        <v>61945.96</v>
      </c>
      <c r="J202" s="48">
        <v>75282</v>
      </c>
      <c r="K202" s="49">
        <f t="shared" si="5"/>
        <v>0.82285220902739031</v>
      </c>
      <c r="M202" s="46"/>
      <c r="N202" s="42"/>
    </row>
    <row r="203" spans="1:14" x14ac:dyDescent="0.25">
      <c r="A203" s="34" t="s">
        <v>230</v>
      </c>
      <c r="B203" s="36">
        <v>6001119</v>
      </c>
      <c r="C203" s="36">
        <v>145304</v>
      </c>
      <c r="D203" s="44">
        <v>45108</v>
      </c>
      <c r="E203" s="44">
        <v>45473</v>
      </c>
      <c r="F203" s="42">
        <v>8240</v>
      </c>
      <c r="G203" s="42">
        <v>29410</v>
      </c>
      <c r="H203" s="42">
        <v>961.8</v>
      </c>
      <c r="I203" s="42">
        <f t="shared" ref="I203:I266" si="6">SUM(F203:H203)</f>
        <v>38611.800000000003</v>
      </c>
      <c r="J203" s="42">
        <v>55721</v>
      </c>
      <c r="K203" s="50">
        <f t="shared" ref="K203:K266" si="7">I203/J203</f>
        <v>0.69294879847813218</v>
      </c>
      <c r="M203" s="46"/>
      <c r="N203" s="42"/>
    </row>
    <row r="204" spans="1:14" x14ac:dyDescent="0.25">
      <c r="A204" s="34" t="s">
        <v>231</v>
      </c>
      <c r="B204" s="36">
        <v>6006647</v>
      </c>
      <c r="C204" s="36">
        <v>145669</v>
      </c>
      <c r="D204" s="44">
        <v>45108</v>
      </c>
      <c r="E204" s="44">
        <v>45473</v>
      </c>
      <c r="F204" s="42">
        <v>5944</v>
      </c>
      <c r="G204" s="42">
        <v>52401</v>
      </c>
      <c r="H204" s="42">
        <v>1611.96</v>
      </c>
      <c r="I204" s="42">
        <f t="shared" si="6"/>
        <v>59956.959999999999</v>
      </c>
      <c r="J204" s="42">
        <v>67072</v>
      </c>
      <c r="K204" s="50">
        <f t="shared" si="7"/>
        <v>0.89391937022900758</v>
      </c>
      <c r="M204" s="46"/>
      <c r="N204" s="42"/>
    </row>
    <row r="205" spans="1:14" x14ac:dyDescent="0.25">
      <c r="A205" s="34" t="s">
        <v>232</v>
      </c>
      <c r="B205" s="36">
        <v>6008833</v>
      </c>
      <c r="C205" s="36">
        <v>146176</v>
      </c>
      <c r="D205" s="44">
        <v>45108</v>
      </c>
      <c r="E205" s="44">
        <v>45473</v>
      </c>
      <c r="F205" s="42">
        <v>4396</v>
      </c>
      <c r="G205" s="42">
        <v>5869</v>
      </c>
      <c r="H205" s="42">
        <v>2351.16</v>
      </c>
      <c r="I205" s="42">
        <f t="shared" si="6"/>
        <v>12616.16</v>
      </c>
      <c r="J205" s="42">
        <v>18459</v>
      </c>
      <c r="K205" s="50">
        <f t="shared" si="7"/>
        <v>0.68346931036350833</v>
      </c>
      <c r="M205" s="46"/>
      <c r="N205" s="42"/>
    </row>
    <row r="206" spans="1:14" x14ac:dyDescent="0.25">
      <c r="A206" s="39" t="s">
        <v>233</v>
      </c>
      <c r="B206" s="40">
        <v>6002828</v>
      </c>
      <c r="C206" s="40">
        <v>145111</v>
      </c>
      <c r="D206" s="51">
        <v>45108</v>
      </c>
      <c r="E206" s="51">
        <v>45473</v>
      </c>
      <c r="F206" s="52">
        <v>1518</v>
      </c>
      <c r="G206" s="52">
        <v>2377</v>
      </c>
      <c r="H206" s="52">
        <v>1209.5999999999999</v>
      </c>
      <c r="I206" s="52">
        <f t="shared" si="6"/>
        <v>5104.6000000000004</v>
      </c>
      <c r="J206" s="52">
        <v>11716</v>
      </c>
      <c r="K206" s="53">
        <f t="shared" si="7"/>
        <v>0.43569477637418919</v>
      </c>
      <c r="M206" s="46"/>
      <c r="N206" s="42"/>
    </row>
    <row r="207" spans="1:14" x14ac:dyDescent="0.25">
      <c r="A207" s="37" t="s">
        <v>234</v>
      </c>
      <c r="B207" s="38">
        <v>6005961</v>
      </c>
      <c r="C207" s="38">
        <v>145858</v>
      </c>
      <c r="D207" s="47">
        <v>45108</v>
      </c>
      <c r="E207" s="47">
        <v>45473</v>
      </c>
      <c r="F207" s="48">
        <v>1999</v>
      </c>
      <c r="G207" s="48">
        <v>19075</v>
      </c>
      <c r="H207" s="48">
        <v>1274</v>
      </c>
      <c r="I207" s="48">
        <f t="shared" si="6"/>
        <v>22348</v>
      </c>
      <c r="J207" s="48">
        <v>26477</v>
      </c>
      <c r="K207" s="49">
        <f t="shared" si="7"/>
        <v>0.84405332930467958</v>
      </c>
      <c r="M207" s="46"/>
      <c r="N207" s="42"/>
    </row>
    <row r="208" spans="1:14" x14ac:dyDescent="0.25">
      <c r="A208" s="34" t="s">
        <v>235</v>
      </c>
      <c r="B208" s="36">
        <v>6002844</v>
      </c>
      <c r="C208" s="36">
        <v>145663</v>
      </c>
      <c r="D208" s="44">
        <v>45108</v>
      </c>
      <c r="E208" s="44">
        <v>45473</v>
      </c>
      <c r="F208" s="42">
        <v>2458</v>
      </c>
      <c r="G208" s="42">
        <v>9717</v>
      </c>
      <c r="H208" s="42">
        <v>2295.7199999999998</v>
      </c>
      <c r="I208" s="42">
        <f t="shared" si="6"/>
        <v>14470.72</v>
      </c>
      <c r="J208" s="42">
        <v>17946</v>
      </c>
      <c r="K208" s="50">
        <f t="shared" si="7"/>
        <v>0.80634793268694971</v>
      </c>
      <c r="M208" s="46"/>
      <c r="N208" s="42"/>
    </row>
    <row r="209" spans="1:14" x14ac:dyDescent="0.25">
      <c r="A209" s="34" t="s">
        <v>236</v>
      </c>
      <c r="B209" s="36">
        <v>6004667</v>
      </c>
      <c r="C209" s="36">
        <v>145828</v>
      </c>
      <c r="D209" s="44">
        <v>45108</v>
      </c>
      <c r="E209" s="44">
        <v>45473</v>
      </c>
      <c r="F209" s="42">
        <v>5410</v>
      </c>
      <c r="G209" s="42">
        <v>26434</v>
      </c>
      <c r="H209" s="42">
        <v>3475</v>
      </c>
      <c r="I209" s="42">
        <f t="shared" si="6"/>
        <v>35319</v>
      </c>
      <c r="J209" s="42">
        <v>38865</v>
      </c>
      <c r="K209" s="50">
        <f t="shared" si="7"/>
        <v>0.90876109610189115</v>
      </c>
      <c r="M209" s="46"/>
      <c r="N209" s="42"/>
    </row>
    <row r="210" spans="1:14" x14ac:dyDescent="0.25">
      <c r="A210" s="39" t="s">
        <v>237</v>
      </c>
      <c r="B210" s="40">
        <v>6002901</v>
      </c>
      <c r="C210" s="40">
        <v>146095</v>
      </c>
      <c r="D210" s="51">
        <v>45108</v>
      </c>
      <c r="E210" s="51">
        <v>45473</v>
      </c>
      <c r="F210" s="52">
        <v>905</v>
      </c>
      <c r="G210" s="52">
        <v>592</v>
      </c>
      <c r="H210" s="52">
        <v>1616.16</v>
      </c>
      <c r="I210" s="52">
        <f t="shared" si="6"/>
        <v>3113.16</v>
      </c>
      <c r="J210" s="52">
        <v>11792</v>
      </c>
      <c r="K210" s="53">
        <f t="shared" si="7"/>
        <v>0.26400610583446404</v>
      </c>
      <c r="M210" s="46"/>
      <c r="N210" s="42"/>
    </row>
    <row r="211" spans="1:14" x14ac:dyDescent="0.25">
      <c r="A211" s="37" t="s">
        <v>238</v>
      </c>
      <c r="B211" s="38">
        <v>6002133</v>
      </c>
      <c r="C211" s="38">
        <v>145628</v>
      </c>
      <c r="D211" s="47">
        <v>45108</v>
      </c>
      <c r="E211" s="47">
        <v>45473</v>
      </c>
      <c r="F211" s="48">
        <v>1728</v>
      </c>
      <c r="G211" s="48">
        <v>4862</v>
      </c>
      <c r="H211" s="48">
        <v>1092</v>
      </c>
      <c r="I211" s="48">
        <f t="shared" si="6"/>
        <v>7682</v>
      </c>
      <c r="J211" s="48">
        <v>14642</v>
      </c>
      <c r="K211" s="49">
        <f t="shared" si="7"/>
        <v>0.52465510176205432</v>
      </c>
      <c r="M211" s="46"/>
      <c r="N211" s="42"/>
    </row>
    <row r="212" spans="1:14" x14ac:dyDescent="0.25">
      <c r="A212" s="34" t="s">
        <v>239</v>
      </c>
      <c r="B212" s="36">
        <v>6002950</v>
      </c>
      <c r="C212" s="36">
        <v>145422</v>
      </c>
      <c r="D212" s="44">
        <v>45108</v>
      </c>
      <c r="E212" s="44">
        <v>45473</v>
      </c>
      <c r="F212" s="42">
        <v>4845</v>
      </c>
      <c r="G212" s="42">
        <v>13029</v>
      </c>
      <c r="H212" s="42">
        <v>7437.36</v>
      </c>
      <c r="I212" s="42">
        <f t="shared" si="6"/>
        <v>25311.360000000001</v>
      </c>
      <c r="J212" s="42">
        <v>35593</v>
      </c>
      <c r="K212" s="50">
        <f t="shared" si="7"/>
        <v>0.71113308796673502</v>
      </c>
      <c r="M212" s="46"/>
      <c r="N212" s="42"/>
    </row>
    <row r="213" spans="1:14" x14ac:dyDescent="0.25">
      <c r="A213" s="34" t="s">
        <v>240</v>
      </c>
      <c r="B213" s="36">
        <v>6002976</v>
      </c>
      <c r="C213" s="36">
        <v>145917</v>
      </c>
      <c r="D213" s="44">
        <v>45108</v>
      </c>
      <c r="E213" s="44">
        <v>45473</v>
      </c>
      <c r="F213" s="42">
        <v>397</v>
      </c>
      <c r="G213" s="42">
        <v>347</v>
      </c>
      <c r="H213" s="42">
        <v>855</v>
      </c>
      <c r="I213" s="42">
        <f t="shared" si="6"/>
        <v>1599</v>
      </c>
      <c r="J213" s="42">
        <v>13110</v>
      </c>
      <c r="K213" s="50">
        <f t="shared" si="7"/>
        <v>0.12196796338672769</v>
      </c>
      <c r="M213" s="46"/>
      <c r="N213" s="42"/>
    </row>
    <row r="214" spans="1:14" x14ac:dyDescent="0.25">
      <c r="A214" s="34" t="s">
        <v>241</v>
      </c>
      <c r="B214" s="36">
        <v>6002984</v>
      </c>
      <c r="C214" s="36">
        <v>145702</v>
      </c>
      <c r="D214" s="44">
        <v>45108</v>
      </c>
      <c r="E214" s="44">
        <v>45473</v>
      </c>
      <c r="F214" s="42">
        <v>2204</v>
      </c>
      <c r="G214" s="42">
        <v>7450</v>
      </c>
      <c r="H214" s="42">
        <v>3640</v>
      </c>
      <c r="I214" s="42">
        <f t="shared" si="6"/>
        <v>13294</v>
      </c>
      <c r="J214" s="42">
        <v>22512</v>
      </c>
      <c r="K214" s="50">
        <f t="shared" si="7"/>
        <v>0.59052949538024169</v>
      </c>
      <c r="M214" s="46"/>
      <c r="N214" s="42"/>
    </row>
    <row r="215" spans="1:14" x14ac:dyDescent="0.25">
      <c r="A215" s="39" t="s">
        <v>242</v>
      </c>
      <c r="B215" s="40">
        <v>6003024</v>
      </c>
      <c r="C215" s="40" t="s">
        <v>243</v>
      </c>
      <c r="D215" s="51">
        <v>45108</v>
      </c>
      <c r="E215" s="51">
        <v>45473</v>
      </c>
      <c r="F215" s="52">
        <v>2469</v>
      </c>
      <c r="G215" s="52">
        <v>2808</v>
      </c>
      <c r="H215" s="52">
        <v>3018.96</v>
      </c>
      <c r="I215" s="52">
        <f t="shared" si="6"/>
        <v>8295.9599999999991</v>
      </c>
      <c r="J215" s="52">
        <v>27390</v>
      </c>
      <c r="K215" s="53">
        <f t="shared" si="7"/>
        <v>0.3028828039430449</v>
      </c>
      <c r="M215" s="46"/>
      <c r="N215" s="42"/>
    </row>
    <row r="216" spans="1:14" x14ac:dyDescent="0.25">
      <c r="A216" s="37" t="s">
        <v>244</v>
      </c>
      <c r="B216" s="38">
        <v>6001051</v>
      </c>
      <c r="C216" s="38">
        <v>145867</v>
      </c>
      <c r="D216" s="47">
        <v>45108</v>
      </c>
      <c r="E216" s="47">
        <v>45473</v>
      </c>
      <c r="F216" s="48">
        <v>15219</v>
      </c>
      <c r="G216" s="48">
        <v>23428</v>
      </c>
      <c r="H216" s="48">
        <v>4114.32</v>
      </c>
      <c r="I216" s="48">
        <f t="shared" si="6"/>
        <v>42761.32</v>
      </c>
      <c r="J216" s="48">
        <v>57139</v>
      </c>
      <c r="K216" s="49">
        <f t="shared" si="7"/>
        <v>0.74837361521902723</v>
      </c>
      <c r="M216" s="46"/>
      <c r="N216" s="42"/>
    </row>
    <row r="217" spans="1:14" x14ac:dyDescent="0.25">
      <c r="A217" s="34" t="s">
        <v>245</v>
      </c>
      <c r="B217" s="36">
        <v>6003040</v>
      </c>
      <c r="C217" s="36">
        <v>145794</v>
      </c>
      <c r="D217" s="44">
        <v>45108</v>
      </c>
      <c r="E217" s="44">
        <v>45473</v>
      </c>
      <c r="F217" s="42">
        <v>553</v>
      </c>
      <c r="G217" s="42">
        <v>899</v>
      </c>
      <c r="H217" s="42">
        <v>1305.3599999999999</v>
      </c>
      <c r="I217" s="42">
        <f t="shared" si="6"/>
        <v>2757.3599999999997</v>
      </c>
      <c r="J217" s="42">
        <v>17222</v>
      </c>
      <c r="K217" s="50">
        <f t="shared" si="7"/>
        <v>0.16010684008825918</v>
      </c>
      <c r="M217" s="46"/>
      <c r="N217" s="42"/>
    </row>
    <row r="218" spans="1:14" x14ac:dyDescent="0.25">
      <c r="A218" s="34" t="s">
        <v>246</v>
      </c>
      <c r="B218" s="36">
        <v>6003099</v>
      </c>
      <c r="C218" s="36">
        <v>146032</v>
      </c>
      <c r="D218" s="44">
        <v>45108</v>
      </c>
      <c r="E218" s="44">
        <v>45473</v>
      </c>
      <c r="F218" s="42">
        <v>1589</v>
      </c>
      <c r="G218" s="42">
        <v>8123</v>
      </c>
      <c r="H218" s="42">
        <v>288.95999999999998</v>
      </c>
      <c r="I218" s="42">
        <f t="shared" si="6"/>
        <v>10000.959999999999</v>
      </c>
      <c r="J218" s="42">
        <v>18497</v>
      </c>
      <c r="K218" s="50">
        <f t="shared" si="7"/>
        <v>0.54068011028815477</v>
      </c>
      <c r="M218" s="46"/>
      <c r="N218" s="42"/>
    </row>
    <row r="219" spans="1:14" x14ac:dyDescent="0.25">
      <c r="A219" s="34" t="s">
        <v>247</v>
      </c>
      <c r="B219" s="36">
        <v>6004824</v>
      </c>
      <c r="C219" s="36">
        <v>146104</v>
      </c>
      <c r="D219" s="44">
        <v>45108</v>
      </c>
      <c r="E219" s="44">
        <v>45473</v>
      </c>
      <c r="F219" s="42">
        <v>3721</v>
      </c>
      <c r="G219" s="42">
        <v>5218</v>
      </c>
      <c r="H219" s="42">
        <v>696.36</v>
      </c>
      <c r="I219" s="42">
        <f t="shared" si="6"/>
        <v>9635.36</v>
      </c>
      <c r="J219" s="42">
        <v>16717</v>
      </c>
      <c r="K219" s="50">
        <f t="shared" si="7"/>
        <v>0.57638092959263032</v>
      </c>
      <c r="M219" s="46"/>
      <c r="N219" s="42"/>
    </row>
    <row r="220" spans="1:14" x14ac:dyDescent="0.25">
      <c r="A220" s="39" t="s">
        <v>248</v>
      </c>
      <c r="B220" s="40">
        <v>6003115</v>
      </c>
      <c r="C220" s="40">
        <v>145404</v>
      </c>
      <c r="D220" s="51">
        <v>45108</v>
      </c>
      <c r="E220" s="51">
        <v>45473</v>
      </c>
      <c r="F220" s="52">
        <v>3501</v>
      </c>
      <c r="G220" s="52">
        <v>4765</v>
      </c>
      <c r="H220" s="52">
        <v>3997.56</v>
      </c>
      <c r="I220" s="52">
        <f t="shared" si="6"/>
        <v>12263.56</v>
      </c>
      <c r="J220" s="52">
        <v>27510</v>
      </c>
      <c r="K220" s="53">
        <f t="shared" si="7"/>
        <v>0.44578553253362413</v>
      </c>
      <c r="M220" s="46"/>
      <c r="N220" s="42"/>
    </row>
    <row r="221" spans="1:14" x14ac:dyDescent="0.25">
      <c r="A221" s="37" t="s">
        <v>249</v>
      </c>
      <c r="B221" s="38">
        <v>6003123</v>
      </c>
      <c r="C221" s="38">
        <v>145499</v>
      </c>
      <c r="D221" s="47">
        <v>45108</v>
      </c>
      <c r="E221" s="47">
        <v>45473</v>
      </c>
      <c r="F221" s="48">
        <v>1165</v>
      </c>
      <c r="G221" s="48">
        <v>1243</v>
      </c>
      <c r="H221" s="48">
        <v>1870.68</v>
      </c>
      <c r="I221" s="48">
        <f t="shared" si="6"/>
        <v>4278.68</v>
      </c>
      <c r="J221" s="48">
        <v>11733</v>
      </c>
      <c r="K221" s="49">
        <f t="shared" si="7"/>
        <v>0.36467058723259188</v>
      </c>
      <c r="M221" s="46"/>
      <c r="N221" s="42"/>
    </row>
    <row r="222" spans="1:14" x14ac:dyDescent="0.25">
      <c r="A222" s="34" t="s">
        <v>250</v>
      </c>
      <c r="B222" s="36">
        <v>6001614</v>
      </c>
      <c r="C222" s="36">
        <v>145791</v>
      </c>
      <c r="D222" s="44">
        <v>45108</v>
      </c>
      <c r="E222" s="44">
        <v>45473</v>
      </c>
      <c r="F222" s="42">
        <v>2216</v>
      </c>
      <c r="G222" s="42">
        <v>12154</v>
      </c>
      <c r="H222" s="42">
        <v>0</v>
      </c>
      <c r="I222" s="42">
        <f t="shared" si="6"/>
        <v>14370</v>
      </c>
      <c r="J222" s="42">
        <v>22286</v>
      </c>
      <c r="K222" s="50">
        <f t="shared" si="7"/>
        <v>0.6447994256483891</v>
      </c>
      <c r="M222" s="46"/>
      <c r="N222" s="42"/>
    </row>
    <row r="223" spans="1:14" x14ac:dyDescent="0.25">
      <c r="A223" s="34" t="s">
        <v>251</v>
      </c>
      <c r="B223" s="36">
        <v>6000939</v>
      </c>
      <c r="C223" s="36">
        <v>145842</v>
      </c>
      <c r="D223" s="44">
        <v>45108</v>
      </c>
      <c r="E223" s="44">
        <v>45473</v>
      </c>
      <c r="F223" s="42">
        <v>1701</v>
      </c>
      <c r="G223" s="42">
        <v>6384</v>
      </c>
      <c r="H223" s="42">
        <v>633.36</v>
      </c>
      <c r="I223" s="42">
        <f t="shared" si="6"/>
        <v>8718.36</v>
      </c>
      <c r="J223" s="42">
        <v>12076</v>
      </c>
      <c r="K223" s="50">
        <f t="shared" si="7"/>
        <v>0.72195760185491886</v>
      </c>
      <c r="M223" s="46"/>
      <c r="N223" s="42"/>
    </row>
    <row r="224" spans="1:14" x14ac:dyDescent="0.25">
      <c r="A224" s="34" t="s">
        <v>252</v>
      </c>
      <c r="B224" s="36">
        <v>6003172</v>
      </c>
      <c r="C224" s="36">
        <v>145624</v>
      </c>
      <c r="D224" s="44">
        <v>45108</v>
      </c>
      <c r="E224" s="44">
        <v>45473</v>
      </c>
      <c r="F224" s="42">
        <v>3650</v>
      </c>
      <c r="G224" s="42">
        <v>9567</v>
      </c>
      <c r="H224" s="42">
        <v>1250.76</v>
      </c>
      <c r="I224" s="42">
        <f t="shared" si="6"/>
        <v>14467.76</v>
      </c>
      <c r="J224" s="42">
        <v>18918</v>
      </c>
      <c r="K224" s="50">
        <f t="shared" si="7"/>
        <v>0.76476160270641713</v>
      </c>
      <c r="M224" s="46"/>
      <c r="N224" s="42"/>
    </row>
    <row r="225" spans="1:14" x14ac:dyDescent="0.25">
      <c r="A225" s="39" t="s">
        <v>253</v>
      </c>
      <c r="B225" s="40">
        <v>6003156</v>
      </c>
      <c r="C225" s="40">
        <v>145692</v>
      </c>
      <c r="D225" s="51">
        <v>45108</v>
      </c>
      <c r="E225" s="51">
        <v>45473</v>
      </c>
      <c r="F225" s="52">
        <v>1679</v>
      </c>
      <c r="G225" s="52">
        <v>3923</v>
      </c>
      <c r="H225" s="52">
        <v>2130.2399999999998</v>
      </c>
      <c r="I225" s="52">
        <f t="shared" si="6"/>
        <v>7732.24</v>
      </c>
      <c r="J225" s="52">
        <v>12883</v>
      </c>
      <c r="K225" s="53">
        <f t="shared" si="7"/>
        <v>0.60018939687960882</v>
      </c>
      <c r="M225" s="46"/>
      <c r="N225" s="42"/>
    </row>
    <row r="226" spans="1:14" x14ac:dyDescent="0.25">
      <c r="A226" s="37" t="s">
        <v>254</v>
      </c>
      <c r="B226" s="38">
        <v>6003180</v>
      </c>
      <c r="C226" s="38">
        <v>146127</v>
      </c>
      <c r="D226" s="47">
        <v>45108</v>
      </c>
      <c r="E226" s="47">
        <v>45473</v>
      </c>
      <c r="F226" s="48">
        <v>1958</v>
      </c>
      <c r="G226" s="48">
        <v>1286</v>
      </c>
      <c r="H226" s="48">
        <v>2791</v>
      </c>
      <c r="I226" s="48">
        <f t="shared" si="6"/>
        <v>6035</v>
      </c>
      <c r="J226" s="48">
        <v>10819</v>
      </c>
      <c r="K226" s="49">
        <f t="shared" si="7"/>
        <v>0.55781495517145763</v>
      </c>
      <c r="M226" s="46"/>
      <c r="N226" s="42"/>
    </row>
    <row r="227" spans="1:14" x14ac:dyDescent="0.25">
      <c r="A227" s="34" t="s">
        <v>255</v>
      </c>
      <c r="B227" s="36">
        <v>6003198</v>
      </c>
      <c r="C227" s="36">
        <v>145266</v>
      </c>
      <c r="D227" s="44">
        <v>45108</v>
      </c>
      <c r="E227" s="44">
        <v>45473</v>
      </c>
      <c r="F227" s="42">
        <v>1811</v>
      </c>
      <c r="G227" s="42">
        <v>10234</v>
      </c>
      <c r="H227" s="42">
        <v>4129.4399999999996</v>
      </c>
      <c r="I227" s="42">
        <f t="shared" si="6"/>
        <v>16174.439999999999</v>
      </c>
      <c r="J227" s="42">
        <v>22031</v>
      </c>
      <c r="K227" s="50">
        <f t="shared" si="7"/>
        <v>0.73416730969996813</v>
      </c>
      <c r="M227" s="46"/>
      <c r="N227" s="42"/>
    </row>
    <row r="228" spans="1:14" x14ac:dyDescent="0.25">
      <c r="A228" s="34" t="s">
        <v>256</v>
      </c>
      <c r="B228" s="36">
        <v>6001135</v>
      </c>
      <c r="C228" s="36">
        <v>145937</v>
      </c>
      <c r="D228" s="44">
        <v>45108</v>
      </c>
      <c r="E228" s="44">
        <v>45473</v>
      </c>
      <c r="F228" s="42">
        <v>3242</v>
      </c>
      <c r="G228" s="42">
        <v>40325</v>
      </c>
      <c r="H228" s="42">
        <v>12373</v>
      </c>
      <c r="I228" s="42">
        <f t="shared" si="6"/>
        <v>55940</v>
      </c>
      <c r="J228" s="42">
        <v>60336</v>
      </c>
      <c r="K228" s="50">
        <f t="shared" si="7"/>
        <v>0.92714134181914609</v>
      </c>
      <c r="M228" s="46"/>
      <c r="N228" s="42"/>
    </row>
    <row r="229" spans="1:14" x14ac:dyDescent="0.25">
      <c r="A229" s="34" t="s">
        <v>257</v>
      </c>
      <c r="B229" s="36">
        <v>6000483</v>
      </c>
      <c r="C229" s="36">
        <v>145752</v>
      </c>
      <c r="D229" s="44">
        <v>45108</v>
      </c>
      <c r="E229" s="44">
        <v>45473</v>
      </c>
      <c r="F229" s="42">
        <v>7787</v>
      </c>
      <c r="G229" s="42">
        <v>23974</v>
      </c>
      <c r="H229" s="42">
        <v>8535</v>
      </c>
      <c r="I229" s="42">
        <f t="shared" si="6"/>
        <v>40296</v>
      </c>
      <c r="J229" s="42">
        <v>46089</v>
      </c>
      <c r="K229" s="50">
        <f t="shared" si="7"/>
        <v>0.87430840330664583</v>
      </c>
      <c r="M229" s="46"/>
      <c r="N229" s="42"/>
    </row>
    <row r="230" spans="1:14" x14ac:dyDescent="0.25">
      <c r="A230" s="39" t="s">
        <v>258</v>
      </c>
      <c r="B230" s="40">
        <v>6000137</v>
      </c>
      <c r="C230" s="40">
        <v>146167</v>
      </c>
      <c r="D230" s="51">
        <v>45108</v>
      </c>
      <c r="E230" s="51">
        <v>45473</v>
      </c>
      <c r="F230" s="52">
        <v>2074</v>
      </c>
      <c r="G230" s="52">
        <v>9156</v>
      </c>
      <c r="H230" s="52">
        <v>790.44</v>
      </c>
      <c r="I230" s="52">
        <f t="shared" si="6"/>
        <v>12020.44</v>
      </c>
      <c r="J230" s="52">
        <v>13043</v>
      </c>
      <c r="K230" s="53">
        <f t="shared" si="7"/>
        <v>0.92160085869815234</v>
      </c>
      <c r="M230" s="46"/>
      <c r="N230" s="42"/>
    </row>
    <row r="231" spans="1:14" x14ac:dyDescent="0.25">
      <c r="A231" s="37" t="s">
        <v>259</v>
      </c>
      <c r="B231" s="38">
        <v>6014237</v>
      </c>
      <c r="C231" s="38">
        <v>145821</v>
      </c>
      <c r="D231" s="47">
        <v>45108</v>
      </c>
      <c r="E231" s="47">
        <v>45473</v>
      </c>
      <c r="F231" s="48">
        <v>6961</v>
      </c>
      <c r="G231" s="48">
        <v>12522</v>
      </c>
      <c r="H231" s="48">
        <v>5349.96</v>
      </c>
      <c r="I231" s="48">
        <f t="shared" si="6"/>
        <v>24832.959999999999</v>
      </c>
      <c r="J231" s="48">
        <v>43834</v>
      </c>
      <c r="K231" s="49">
        <f t="shared" si="7"/>
        <v>0.56652279052790067</v>
      </c>
      <c r="M231" s="46"/>
      <c r="N231" s="42"/>
    </row>
    <row r="232" spans="1:14" x14ac:dyDescent="0.25">
      <c r="A232" s="34" t="s">
        <v>260</v>
      </c>
      <c r="B232" s="36">
        <v>6012413</v>
      </c>
      <c r="C232" s="36">
        <v>146029</v>
      </c>
      <c r="D232" s="44">
        <v>45108</v>
      </c>
      <c r="E232" s="44">
        <v>45473</v>
      </c>
      <c r="F232" s="42">
        <v>3172</v>
      </c>
      <c r="G232" s="42">
        <v>2516</v>
      </c>
      <c r="H232" s="42">
        <v>2846</v>
      </c>
      <c r="I232" s="42">
        <f t="shared" si="6"/>
        <v>8534</v>
      </c>
      <c r="J232" s="42">
        <v>35838</v>
      </c>
      <c r="K232" s="50">
        <f t="shared" si="7"/>
        <v>0.23812712762989005</v>
      </c>
      <c r="M232" s="46"/>
      <c r="N232" s="42"/>
    </row>
    <row r="233" spans="1:14" x14ac:dyDescent="0.25">
      <c r="A233" s="34" t="s">
        <v>261</v>
      </c>
      <c r="B233" s="36">
        <v>6003297</v>
      </c>
      <c r="C233" s="36" t="s">
        <v>262</v>
      </c>
      <c r="D233" s="44">
        <v>45108</v>
      </c>
      <c r="E233" s="44">
        <v>45473</v>
      </c>
      <c r="F233" s="42">
        <v>3004</v>
      </c>
      <c r="G233" s="42">
        <v>23236</v>
      </c>
      <c r="H233" s="42">
        <v>10719</v>
      </c>
      <c r="I233" s="42">
        <f t="shared" si="6"/>
        <v>36959</v>
      </c>
      <c r="J233" s="42">
        <v>37802</v>
      </c>
      <c r="K233" s="50">
        <f t="shared" si="7"/>
        <v>0.97769959261414741</v>
      </c>
      <c r="M233" s="46"/>
      <c r="N233" s="42"/>
    </row>
    <row r="234" spans="1:14" x14ac:dyDescent="0.25">
      <c r="A234" s="39" t="s">
        <v>263</v>
      </c>
      <c r="B234" s="40">
        <v>6003305</v>
      </c>
      <c r="C234" s="40">
        <v>145200</v>
      </c>
      <c r="D234" s="51">
        <v>45108</v>
      </c>
      <c r="E234" s="51">
        <v>45473</v>
      </c>
      <c r="F234" s="52">
        <v>3080</v>
      </c>
      <c r="G234" s="52">
        <v>9998</v>
      </c>
      <c r="H234" s="52">
        <v>1594</v>
      </c>
      <c r="I234" s="52">
        <f t="shared" si="6"/>
        <v>14672</v>
      </c>
      <c r="J234" s="52">
        <v>25438</v>
      </c>
      <c r="K234" s="53">
        <f t="shared" si="7"/>
        <v>0.57677490368739681</v>
      </c>
      <c r="M234" s="46"/>
      <c r="N234" s="42"/>
    </row>
    <row r="235" spans="1:14" x14ac:dyDescent="0.25">
      <c r="A235" s="37" t="s">
        <v>264</v>
      </c>
      <c r="B235" s="38">
        <v>6003321</v>
      </c>
      <c r="C235" s="38">
        <v>145515</v>
      </c>
      <c r="D235" s="47">
        <v>45108</v>
      </c>
      <c r="E235" s="47">
        <v>45473</v>
      </c>
      <c r="F235" s="48">
        <v>2000</v>
      </c>
      <c r="G235" s="48">
        <v>10305</v>
      </c>
      <c r="H235" s="48">
        <v>68</v>
      </c>
      <c r="I235" s="48">
        <f t="shared" si="6"/>
        <v>12373</v>
      </c>
      <c r="J235" s="48">
        <v>35276</v>
      </c>
      <c r="K235" s="49">
        <f t="shared" si="7"/>
        <v>0.35074838417054088</v>
      </c>
      <c r="M235" s="46"/>
      <c r="N235" s="42"/>
    </row>
    <row r="236" spans="1:14" x14ac:dyDescent="0.25">
      <c r="A236" s="34" t="s">
        <v>265</v>
      </c>
      <c r="B236" s="36">
        <v>6003388</v>
      </c>
      <c r="C236" s="36">
        <v>146099</v>
      </c>
      <c r="D236" s="44">
        <v>45108</v>
      </c>
      <c r="E236" s="44">
        <v>45473</v>
      </c>
      <c r="F236" s="42">
        <v>3527</v>
      </c>
      <c r="G236" s="42">
        <v>3080</v>
      </c>
      <c r="H236" s="42">
        <v>1751.4</v>
      </c>
      <c r="I236" s="42">
        <f t="shared" si="6"/>
        <v>8358.4</v>
      </c>
      <c r="J236" s="42">
        <v>27995</v>
      </c>
      <c r="K236" s="50">
        <f t="shared" si="7"/>
        <v>0.29856760135738525</v>
      </c>
      <c r="M236" s="46"/>
      <c r="N236" s="42"/>
    </row>
    <row r="237" spans="1:14" x14ac:dyDescent="0.25">
      <c r="A237" s="34" t="s">
        <v>266</v>
      </c>
      <c r="B237" s="36">
        <v>6015895</v>
      </c>
      <c r="C237" s="36">
        <v>146043</v>
      </c>
      <c r="D237" s="44">
        <v>45108</v>
      </c>
      <c r="E237" s="44">
        <v>45473</v>
      </c>
      <c r="F237" s="42">
        <v>2377</v>
      </c>
      <c r="G237" s="42">
        <v>9180</v>
      </c>
      <c r="H237" s="42">
        <v>641.76</v>
      </c>
      <c r="I237" s="42">
        <f t="shared" si="6"/>
        <v>12198.76</v>
      </c>
      <c r="J237" s="42">
        <v>23015</v>
      </c>
      <c r="K237" s="50">
        <f t="shared" si="7"/>
        <v>0.53003519443840974</v>
      </c>
      <c r="M237" s="46"/>
      <c r="N237" s="42"/>
    </row>
    <row r="238" spans="1:14" x14ac:dyDescent="0.25">
      <c r="A238" s="34" t="s">
        <v>267</v>
      </c>
      <c r="B238" s="36">
        <v>6003404</v>
      </c>
      <c r="C238" s="36">
        <v>145341</v>
      </c>
      <c r="D238" s="44">
        <v>45108</v>
      </c>
      <c r="E238" s="44">
        <v>45473</v>
      </c>
      <c r="F238" s="42">
        <v>1941</v>
      </c>
      <c r="G238" s="42">
        <v>6753</v>
      </c>
      <c r="H238" s="42">
        <v>858.48</v>
      </c>
      <c r="I238" s="42">
        <f t="shared" si="6"/>
        <v>9552.48</v>
      </c>
      <c r="J238" s="42">
        <v>47049</v>
      </c>
      <c r="K238" s="50">
        <f t="shared" si="7"/>
        <v>0.20303258305171204</v>
      </c>
      <c r="M238" s="46"/>
      <c r="N238" s="42"/>
    </row>
    <row r="239" spans="1:14" x14ac:dyDescent="0.25">
      <c r="A239" s="39" t="s">
        <v>268</v>
      </c>
      <c r="B239" s="40">
        <v>6003438</v>
      </c>
      <c r="C239" s="40">
        <v>146140</v>
      </c>
      <c r="D239" s="51">
        <v>45108</v>
      </c>
      <c r="E239" s="51">
        <v>45473</v>
      </c>
      <c r="F239" s="52">
        <v>2261</v>
      </c>
      <c r="G239" s="52">
        <v>5832</v>
      </c>
      <c r="H239" s="52">
        <v>1025.6400000000001</v>
      </c>
      <c r="I239" s="52">
        <f t="shared" si="6"/>
        <v>9118.64</v>
      </c>
      <c r="J239" s="52">
        <v>16475</v>
      </c>
      <c r="K239" s="53">
        <f t="shared" si="7"/>
        <v>0.55348345978755686</v>
      </c>
      <c r="M239" s="46"/>
      <c r="N239" s="42"/>
    </row>
    <row r="240" spans="1:14" x14ac:dyDescent="0.25">
      <c r="A240" s="37" t="s">
        <v>269</v>
      </c>
      <c r="B240" s="38">
        <v>6007975</v>
      </c>
      <c r="C240" s="38">
        <v>146054</v>
      </c>
      <c r="D240" s="47">
        <v>45108</v>
      </c>
      <c r="E240" s="47">
        <v>45473</v>
      </c>
      <c r="F240" s="48">
        <v>2262</v>
      </c>
      <c r="G240" s="48">
        <v>8828</v>
      </c>
      <c r="H240" s="48">
        <v>29.4</v>
      </c>
      <c r="I240" s="48">
        <f t="shared" si="6"/>
        <v>11119.4</v>
      </c>
      <c r="J240" s="48">
        <v>13335</v>
      </c>
      <c r="K240" s="49">
        <f t="shared" si="7"/>
        <v>0.83385076865391827</v>
      </c>
      <c r="M240" s="46"/>
      <c r="N240" s="42"/>
    </row>
    <row r="241" spans="1:14" x14ac:dyDescent="0.25">
      <c r="A241" s="34" t="s">
        <v>270</v>
      </c>
      <c r="B241" s="36">
        <v>6000467</v>
      </c>
      <c r="C241" s="36">
        <v>145781</v>
      </c>
      <c r="D241" s="44">
        <v>45108</v>
      </c>
      <c r="E241" s="44">
        <v>45473</v>
      </c>
      <c r="F241" s="42">
        <v>6810</v>
      </c>
      <c r="G241" s="42">
        <v>16675</v>
      </c>
      <c r="H241" s="42">
        <v>5087</v>
      </c>
      <c r="I241" s="42">
        <f t="shared" si="6"/>
        <v>28572</v>
      </c>
      <c r="J241" s="42">
        <v>38999</v>
      </c>
      <c r="K241" s="50">
        <f t="shared" si="7"/>
        <v>0.73263417010692578</v>
      </c>
      <c r="M241" s="46"/>
      <c r="N241" s="42"/>
    </row>
    <row r="242" spans="1:14" x14ac:dyDescent="0.25">
      <c r="A242" s="34" t="s">
        <v>271</v>
      </c>
      <c r="B242" s="36">
        <v>6008270</v>
      </c>
      <c r="C242" s="36">
        <v>145419</v>
      </c>
      <c r="D242" s="44">
        <v>45108</v>
      </c>
      <c r="E242" s="44">
        <v>45473</v>
      </c>
      <c r="F242" s="42">
        <v>9498</v>
      </c>
      <c r="G242" s="42">
        <v>30280</v>
      </c>
      <c r="H242" s="42">
        <v>3769.08</v>
      </c>
      <c r="I242" s="42">
        <f t="shared" si="6"/>
        <v>43547.08</v>
      </c>
      <c r="J242" s="42">
        <v>53567</v>
      </c>
      <c r="K242" s="50">
        <f t="shared" si="7"/>
        <v>0.81294603020516365</v>
      </c>
      <c r="M242" s="46"/>
      <c r="N242" s="42"/>
    </row>
    <row r="243" spans="1:14" x14ac:dyDescent="0.25">
      <c r="A243" s="39" t="s">
        <v>272</v>
      </c>
      <c r="B243" s="40">
        <v>6005490</v>
      </c>
      <c r="C243" s="40">
        <v>145719</v>
      </c>
      <c r="D243" s="51">
        <v>45108</v>
      </c>
      <c r="E243" s="51">
        <v>45473</v>
      </c>
      <c r="F243" s="52">
        <v>5156</v>
      </c>
      <c r="G243" s="52">
        <v>12222</v>
      </c>
      <c r="H243" s="52">
        <v>3945.48</v>
      </c>
      <c r="I243" s="52">
        <f t="shared" si="6"/>
        <v>21323.48</v>
      </c>
      <c r="J243" s="52">
        <v>26579</v>
      </c>
      <c r="K243" s="53">
        <f t="shared" si="7"/>
        <v>0.80226795590503774</v>
      </c>
      <c r="M243" s="46"/>
      <c r="N243" s="42"/>
    </row>
    <row r="244" spans="1:14" x14ac:dyDescent="0.25">
      <c r="A244" s="37" t="s">
        <v>273</v>
      </c>
      <c r="B244" s="38">
        <v>6005938</v>
      </c>
      <c r="C244" s="38">
        <v>145965</v>
      </c>
      <c r="D244" s="47">
        <v>45108</v>
      </c>
      <c r="E244" s="47">
        <v>45473</v>
      </c>
      <c r="F244" s="48">
        <v>5114</v>
      </c>
      <c r="G244" s="48">
        <v>8117</v>
      </c>
      <c r="H244" s="48">
        <v>4355.3999999999996</v>
      </c>
      <c r="I244" s="48">
        <f t="shared" si="6"/>
        <v>17586.400000000001</v>
      </c>
      <c r="J244" s="48">
        <v>30319</v>
      </c>
      <c r="K244" s="49">
        <f t="shared" si="7"/>
        <v>0.5800455160130612</v>
      </c>
      <c r="M244" s="46"/>
      <c r="N244" s="42"/>
    </row>
    <row r="245" spans="1:14" x14ac:dyDescent="0.25">
      <c r="A245" s="34" t="s">
        <v>274</v>
      </c>
      <c r="B245" s="36">
        <v>6006282</v>
      </c>
      <c r="C245" s="36">
        <v>146003</v>
      </c>
      <c r="D245" s="44">
        <v>45108</v>
      </c>
      <c r="E245" s="44">
        <v>45473</v>
      </c>
      <c r="F245" s="42">
        <v>3745</v>
      </c>
      <c r="G245" s="42">
        <v>23412</v>
      </c>
      <c r="H245" s="42">
        <v>3474.24</v>
      </c>
      <c r="I245" s="42">
        <f t="shared" si="6"/>
        <v>30631.239999999998</v>
      </c>
      <c r="J245" s="42">
        <v>35967</v>
      </c>
      <c r="K245" s="50">
        <f t="shared" si="7"/>
        <v>0.85164845552867896</v>
      </c>
      <c r="M245" s="46"/>
      <c r="N245" s="42"/>
    </row>
    <row r="246" spans="1:14" x14ac:dyDescent="0.25">
      <c r="A246" s="34" t="s">
        <v>275</v>
      </c>
      <c r="B246" s="36">
        <v>6006514</v>
      </c>
      <c r="C246" s="36">
        <v>145440</v>
      </c>
      <c r="D246" s="44">
        <v>45108</v>
      </c>
      <c r="E246" s="44">
        <v>45473</v>
      </c>
      <c r="F246" s="42">
        <v>5608</v>
      </c>
      <c r="G246" s="42">
        <v>16214</v>
      </c>
      <c r="H246" s="42">
        <v>2924.88</v>
      </c>
      <c r="I246" s="42">
        <f t="shared" si="6"/>
        <v>24746.880000000001</v>
      </c>
      <c r="J246" s="42">
        <v>37711</v>
      </c>
      <c r="K246" s="50">
        <f t="shared" si="7"/>
        <v>0.6562244437962399</v>
      </c>
      <c r="M246" s="46"/>
      <c r="N246" s="42"/>
    </row>
    <row r="247" spans="1:14" x14ac:dyDescent="0.25">
      <c r="A247" s="34" t="s">
        <v>276</v>
      </c>
      <c r="B247" s="36">
        <v>6006837</v>
      </c>
      <c r="C247" s="36">
        <v>145626</v>
      </c>
      <c r="D247" s="44">
        <v>45108</v>
      </c>
      <c r="E247" s="44">
        <v>45473</v>
      </c>
      <c r="F247" s="42">
        <v>5213</v>
      </c>
      <c r="G247" s="42">
        <v>16288</v>
      </c>
      <c r="H247" s="42">
        <v>6639.36</v>
      </c>
      <c r="I247" s="42">
        <f t="shared" si="6"/>
        <v>28140.36</v>
      </c>
      <c r="J247" s="42">
        <v>42825</v>
      </c>
      <c r="K247" s="50">
        <f t="shared" si="7"/>
        <v>0.65710122591943965</v>
      </c>
      <c r="M247" s="46"/>
      <c r="N247" s="42"/>
    </row>
    <row r="248" spans="1:14" x14ac:dyDescent="0.25">
      <c r="A248" s="39" t="s">
        <v>277</v>
      </c>
      <c r="B248" s="40">
        <v>6000293</v>
      </c>
      <c r="C248" s="40">
        <v>145039</v>
      </c>
      <c r="D248" s="51">
        <v>45108</v>
      </c>
      <c r="E248" s="51">
        <v>45473</v>
      </c>
      <c r="F248" s="52">
        <v>9313</v>
      </c>
      <c r="G248" s="52">
        <v>10508</v>
      </c>
      <c r="H248" s="52">
        <v>7418.04</v>
      </c>
      <c r="I248" s="52">
        <f t="shared" si="6"/>
        <v>27239.040000000001</v>
      </c>
      <c r="J248" s="52">
        <v>42169</v>
      </c>
      <c r="K248" s="53">
        <f t="shared" si="7"/>
        <v>0.64594939410467411</v>
      </c>
      <c r="M248" s="46"/>
      <c r="N248" s="42"/>
    </row>
    <row r="249" spans="1:14" x14ac:dyDescent="0.25">
      <c r="A249" s="37" t="s">
        <v>278</v>
      </c>
      <c r="B249" s="38">
        <v>6007793</v>
      </c>
      <c r="C249" s="38">
        <v>145237</v>
      </c>
      <c r="D249" s="47">
        <v>45108</v>
      </c>
      <c r="E249" s="47">
        <v>45473</v>
      </c>
      <c r="F249" s="48">
        <v>11312</v>
      </c>
      <c r="G249" s="48">
        <v>34523</v>
      </c>
      <c r="H249" s="48">
        <v>12894.84</v>
      </c>
      <c r="I249" s="48">
        <f t="shared" si="6"/>
        <v>58729.84</v>
      </c>
      <c r="J249" s="48">
        <v>75976</v>
      </c>
      <c r="K249" s="49">
        <f t="shared" si="7"/>
        <v>0.77300515952406024</v>
      </c>
      <c r="M249" s="46"/>
      <c r="N249" s="42"/>
    </row>
    <row r="250" spans="1:14" x14ac:dyDescent="0.25">
      <c r="A250" s="34" t="s">
        <v>279</v>
      </c>
      <c r="B250" s="36">
        <v>6008056</v>
      </c>
      <c r="C250" s="36">
        <v>145524</v>
      </c>
      <c r="D250" s="44">
        <v>45108</v>
      </c>
      <c r="E250" s="44">
        <v>45473</v>
      </c>
      <c r="F250" s="42">
        <v>5215</v>
      </c>
      <c r="G250" s="42">
        <v>5687</v>
      </c>
      <c r="H250" s="42">
        <v>2034.48</v>
      </c>
      <c r="I250" s="42">
        <f t="shared" si="6"/>
        <v>12936.48</v>
      </c>
      <c r="J250" s="42">
        <v>20951</v>
      </c>
      <c r="K250" s="50">
        <f t="shared" si="7"/>
        <v>0.61746360555582069</v>
      </c>
      <c r="M250" s="46"/>
      <c r="N250" s="42"/>
    </row>
    <row r="251" spans="1:14" x14ac:dyDescent="0.25">
      <c r="A251" s="34" t="s">
        <v>280</v>
      </c>
      <c r="B251" s="36">
        <v>6008130</v>
      </c>
      <c r="C251" s="36">
        <v>145950</v>
      </c>
      <c r="D251" s="44">
        <v>45108</v>
      </c>
      <c r="E251" s="44">
        <v>45473</v>
      </c>
      <c r="F251" s="42">
        <v>5985</v>
      </c>
      <c r="G251" s="42">
        <v>11442</v>
      </c>
      <c r="H251" s="42">
        <v>6002</v>
      </c>
      <c r="I251" s="42">
        <f t="shared" si="6"/>
        <v>23429</v>
      </c>
      <c r="J251" s="42">
        <v>27245</v>
      </c>
      <c r="K251" s="50">
        <f t="shared" si="7"/>
        <v>0.8599376032299505</v>
      </c>
      <c r="M251" s="46"/>
      <c r="N251" s="42"/>
    </row>
    <row r="252" spans="1:14" x14ac:dyDescent="0.25">
      <c r="A252" s="34" t="s">
        <v>281</v>
      </c>
      <c r="B252" s="36">
        <v>6003552</v>
      </c>
      <c r="C252" s="36">
        <v>145979</v>
      </c>
      <c r="D252" s="44">
        <v>45108</v>
      </c>
      <c r="E252" s="44">
        <v>45473</v>
      </c>
      <c r="F252" s="42">
        <v>561</v>
      </c>
      <c r="G252" s="42">
        <v>454</v>
      </c>
      <c r="H252" s="42">
        <v>579.6</v>
      </c>
      <c r="I252" s="42">
        <f t="shared" si="6"/>
        <v>1594.6</v>
      </c>
      <c r="J252" s="42">
        <v>6585</v>
      </c>
      <c r="K252" s="50">
        <f t="shared" si="7"/>
        <v>0.24215641609719057</v>
      </c>
      <c r="M252" s="46"/>
      <c r="N252" s="42"/>
    </row>
    <row r="253" spans="1:14" x14ac:dyDescent="0.25">
      <c r="A253" s="39" t="s">
        <v>282</v>
      </c>
      <c r="B253" s="40">
        <v>6003578</v>
      </c>
      <c r="C253" s="40">
        <v>145347</v>
      </c>
      <c r="D253" s="51">
        <v>45108</v>
      </c>
      <c r="E253" s="51">
        <v>45473</v>
      </c>
      <c r="F253" s="52">
        <v>3055</v>
      </c>
      <c r="G253" s="52">
        <v>8873</v>
      </c>
      <c r="H253" s="52">
        <v>5319.72</v>
      </c>
      <c r="I253" s="52">
        <f t="shared" si="6"/>
        <v>17247.72</v>
      </c>
      <c r="J253" s="52">
        <v>21525</v>
      </c>
      <c r="K253" s="53">
        <f t="shared" si="7"/>
        <v>0.80128780487804885</v>
      </c>
      <c r="M253" s="46"/>
      <c r="N253" s="42"/>
    </row>
    <row r="254" spans="1:14" x14ac:dyDescent="0.25">
      <c r="A254" s="37" t="s">
        <v>283</v>
      </c>
      <c r="B254" s="38">
        <v>6003610</v>
      </c>
      <c r="C254" s="38">
        <v>145268</v>
      </c>
      <c r="D254" s="47">
        <v>45108</v>
      </c>
      <c r="E254" s="47">
        <v>45473</v>
      </c>
      <c r="F254" s="48">
        <v>11363</v>
      </c>
      <c r="G254" s="48">
        <v>18636</v>
      </c>
      <c r="H254" s="48">
        <v>14442.96</v>
      </c>
      <c r="I254" s="48">
        <f t="shared" si="6"/>
        <v>44441.96</v>
      </c>
      <c r="J254" s="48">
        <v>88601</v>
      </c>
      <c r="K254" s="49">
        <f t="shared" si="7"/>
        <v>0.50159659597521467</v>
      </c>
      <c r="M254" s="46"/>
      <c r="N254" s="42"/>
    </row>
    <row r="255" spans="1:14" x14ac:dyDescent="0.25">
      <c r="A255" s="34" t="s">
        <v>284</v>
      </c>
      <c r="B255" s="36">
        <v>6003636</v>
      </c>
      <c r="C255" s="36">
        <v>146111</v>
      </c>
      <c r="D255" s="44">
        <v>45108</v>
      </c>
      <c r="E255" s="44">
        <v>45473</v>
      </c>
      <c r="F255" s="42">
        <v>779</v>
      </c>
      <c r="G255" s="42">
        <v>1829</v>
      </c>
      <c r="H255" s="42">
        <v>1359</v>
      </c>
      <c r="I255" s="42">
        <f t="shared" si="6"/>
        <v>3967</v>
      </c>
      <c r="J255" s="42">
        <v>12693</v>
      </c>
      <c r="K255" s="50">
        <f t="shared" si="7"/>
        <v>0.31253446781690697</v>
      </c>
      <c r="M255" s="46"/>
      <c r="N255" s="42"/>
    </row>
    <row r="256" spans="1:14" x14ac:dyDescent="0.25">
      <c r="A256" s="34" t="s">
        <v>285</v>
      </c>
      <c r="B256" s="36">
        <v>6003685</v>
      </c>
      <c r="C256" s="36">
        <v>145773</v>
      </c>
      <c r="D256" s="44">
        <v>45108</v>
      </c>
      <c r="E256" s="44">
        <v>45473</v>
      </c>
      <c r="F256" s="42">
        <v>3177</v>
      </c>
      <c r="G256" s="42">
        <v>2556</v>
      </c>
      <c r="H256" s="42">
        <v>6229.44</v>
      </c>
      <c r="I256" s="42">
        <f t="shared" si="6"/>
        <v>11962.439999999999</v>
      </c>
      <c r="J256" s="42">
        <v>37795</v>
      </c>
      <c r="K256" s="50">
        <f t="shared" si="7"/>
        <v>0.31650853287471886</v>
      </c>
      <c r="M256" s="46"/>
      <c r="N256" s="42"/>
    </row>
    <row r="257" spans="1:14" x14ac:dyDescent="0.25">
      <c r="A257" s="34" t="s">
        <v>286</v>
      </c>
      <c r="B257" s="36">
        <v>6005573</v>
      </c>
      <c r="C257" s="36">
        <v>145930</v>
      </c>
      <c r="D257" s="44">
        <v>45108</v>
      </c>
      <c r="E257" s="44">
        <v>45473</v>
      </c>
      <c r="F257" s="42">
        <v>4718</v>
      </c>
      <c r="G257" s="42">
        <v>6462</v>
      </c>
      <c r="H257" s="42">
        <v>3112.2</v>
      </c>
      <c r="I257" s="42">
        <f t="shared" si="6"/>
        <v>14292.2</v>
      </c>
      <c r="J257" s="42">
        <v>30025</v>
      </c>
      <c r="K257" s="50">
        <f t="shared" si="7"/>
        <v>0.47600999167360536</v>
      </c>
      <c r="M257" s="46"/>
      <c r="N257" s="42"/>
    </row>
    <row r="258" spans="1:14" x14ac:dyDescent="0.25">
      <c r="A258" s="39" t="s">
        <v>287</v>
      </c>
      <c r="B258" s="40">
        <v>6003727</v>
      </c>
      <c r="C258" s="40">
        <v>145526</v>
      </c>
      <c r="D258" s="51">
        <v>45108</v>
      </c>
      <c r="E258" s="51">
        <v>45473</v>
      </c>
      <c r="F258" s="52">
        <v>44</v>
      </c>
      <c r="G258" s="52">
        <v>350</v>
      </c>
      <c r="H258" s="52">
        <v>57.12</v>
      </c>
      <c r="I258" s="52">
        <f t="shared" si="6"/>
        <v>451.12</v>
      </c>
      <c r="J258" s="52">
        <v>7780</v>
      </c>
      <c r="K258" s="53">
        <f t="shared" si="7"/>
        <v>5.7984575835475581E-2</v>
      </c>
      <c r="M258" s="46"/>
      <c r="N258" s="42"/>
    </row>
    <row r="259" spans="1:14" x14ac:dyDescent="0.25">
      <c r="A259" s="37" t="s">
        <v>288</v>
      </c>
      <c r="B259" s="38">
        <v>6060524</v>
      </c>
      <c r="C259" s="38">
        <v>145572</v>
      </c>
      <c r="D259" s="47">
        <v>45108</v>
      </c>
      <c r="E259" s="47">
        <v>45473</v>
      </c>
      <c r="F259" s="48">
        <v>719</v>
      </c>
      <c r="G259" s="48">
        <v>106</v>
      </c>
      <c r="H259" s="48">
        <v>1561.56</v>
      </c>
      <c r="I259" s="48">
        <f t="shared" si="6"/>
        <v>2386.56</v>
      </c>
      <c r="J259" s="48">
        <v>7986</v>
      </c>
      <c r="K259" s="49">
        <f t="shared" si="7"/>
        <v>0.29884297520661157</v>
      </c>
      <c r="M259" s="46"/>
      <c r="N259" s="42"/>
    </row>
    <row r="260" spans="1:14" x14ac:dyDescent="0.25">
      <c r="A260" s="34" t="s">
        <v>289</v>
      </c>
      <c r="B260" s="36">
        <v>6001986</v>
      </c>
      <c r="C260" s="36">
        <v>146075</v>
      </c>
      <c r="D260" s="44">
        <v>45108</v>
      </c>
      <c r="E260" s="44">
        <v>45473</v>
      </c>
      <c r="F260" s="42">
        <v>3006</v>
      </c>
      <c r="G260" s="42">
        <v>18368</v>
      </c>
      <c r="H260" s="42">
        <v>336</v>
      </c>
      <c r="I260" s="42">
        <f t="shared" si="6"/>
        <v>21710</v>
      </c>
      <c r="J260" s="42">
        <v>27266</v>
      </c>
      <c r="K260" s="50">
        <f t="shared" si="7"/>
        <v>0.79622973666837815</v>
      </c>
      <c r="M260" s="46"/>
      <c r="N260" s="42"/>
    </row>
    <row r="261" spans="1:14" x14ac:dyDescent="0.25">
      <c r="A261" s="34" t="s">
        <v>290</v>
      </c>
      <c r="B261" s="36">
        <v>6015499</v>
      </c>
      <c r="C261" s="36">
        <v>146031</v>
      </c>
      <c r="D261" s="44">
        <v>45108</v>
      </c>
      <c r="E261" s="44">
        <v>45473</v>
      </c>
      <c r="F261" s="42">
        <v>7281</v>
      </c>
      <c r="G261" s="42">
        <v>29675</v>
      </c>
      <c r="H261" s="42">
        <v>138.6</v>
      </c>
      <c r="I261" s="42">
        <f t="shared" si="6"/>
        <v>37094.6</v>
      </c>
      <c r="J261" s="42">
        <v>56408</v>
      </c>
      <c r="K261" s="50">
        <f t="shared" si="7"/>
        <v>0.65761239540490712</v>
      </c>
      <c r="M261" s="46"/>
      <c r="N261" s="42"/>
    </row>
    <row r="262" spans="1:14" x14ac:dyDescent="0.25">
      <c r="A262" s="34" t="s">
        <v>291</v>
      </c>
      <c r="B262" s="36">
        <v>6016570</v>
      </c>
      <c r="C262" s="36">
        <v>146166</v>
      </c>
      <c r="D262" s="44">
        <v>45108</v>
      </c>
      <c r="E262" s="44">
        <v>45473</v>
      </c>
      <c r="F262" s="42">
        <v>0</v>
      </c>
      <c r="G262" s="42">
        <v>0</v>
      </c>
      <c r="H262" s="42">
        <v>0</v>
      </c>
      <c r="I262" s="42">
        <f t="shared" si="6"/>
        <v>0</v>
      </c>
      <c r="J262" s="42">
        <v>14731</v>
      </c>
      <c r="K262" s="50">
        <f t="shared" si="7"/>
        <v>0</v>
      </c>
      <c r="M262" s="46"/>
      <c r="N262" s="42"/>
    </row>
    <row r="263" spans="1:14" x14ac:dyDescent="0.25">
      <c r="A263" s="39" t="s">
        <v>292</v>
      </c>
      <c r="B263" s="40">
        <v>6004493</v>
      </c>
      <c r="C263" s="40">
        <v>145909</v>
      </c>
      <c r="D263" s="51">
        <v>45108</v>
      </c>
      <c r="E263" s="51">
        <v>45473</v>
      </c>
      <c r="F263" s="52">
        <v>1404</v>
      </c>
      <c r="G263" s="52">
        <v>11819</v>
      </c>
      <c r="H263" s="52">
        <v>623.28</v>
      </c>
      <c r="I263" s="52">
        <f t="shared" si="6"/>
        <v>13846.28</v>
      </c>
      <c r="J263" s="52">
        <v>23998</v>
      </c>
      <c r="K263" s="53">
        <f t="shared" si="7"/>
        <v>0.57697641470122518</v>
      </c>
      <c r="M263" s="46"/>
      <c r="N263" s="42"/>
    </row>
    <row r="264" spans="1:14" x14ac:dyDescent="0.25">
      <c r="A264" s="37" t="s">
        <v>293</v>
      </c>
      <c r="B264" s="38">
        <v>6003511</v>
      </c>
      <c r="C264" s="38">
        <v>145999</v>
      </c>
      <c r="D264" s="47">
        <v>45108</v>
      </c>
      <c r="E264" s="47">
        <v>45473</v>
      </c>
      <c r="F264" s="48">
        <v>7627</v>
      </c>
      <c r="G264" s="48">
        <v>18223</v>
      </c>
      <c r="H264" s="48">
        <v>1684.2</v>
      </c>
      <c r="I264" s="48">
        <f t="shared" si="6"/>
        <v>27534.2</v>
      </c>
      <c r="J264" s="48">
        <v>31665</v>
      </c>
      <c r="K264" s="49">
        <f t="shared" si="7"/>
        <v>0.86954681825359237</v>
      </c>
      <c r="M264" s="46"/>
      <c r="N264" s="42"/>
    </row>
    <row r="265" spans="1:14" x14ac:dyDescent="0.25">
      <c r="A265" s="34" t="s">
        <v>294</v>
      </c>
      <c r="B265" s="36">
        <v>6008593</v>
      </c>
      <c r="C265" s="36">
        <v>145665</v>
      </c>
      <c r="D265" s="44">
        <v>45108</v>
      </c>
      <c r="E265" s="44">
        <v>45473</v>
      </c>
      <c r="F265" s="42">
        <v>8267</v>
      </c>
      <c r="G265" s="42">
        <v>30552</v>
      </c>
      <c r="H265" s="42">
        <v>6361</v>
      </c>
      <c r="I265" s="42">
        <f t="shared" si="6"/>
        <v>45180</v>
      </c>
      <c r="J265" s="42">
        <v>52304</v>
      </c>
      <c r="K265" s="50">
        <f t="shared" si="7"/>
        <v>0.86379626797185682</v>
      </c>
      <c r="M265" s="46"/>
      <c r="N265" s="42"/>
    </row>
    <row r="266" spans="1:14" x14ac:dyDescent="0.25">
      <c r="A266" s="34" t="s">
        <v>295</v>
      </c>
      <c r="B266" s="36">
        <v>6003008</v>
      </c>
      <c r="C266" s="36">
        <v>145070</v>
      </c>
      <c r="D266" s="44">
        <v>45108</v>
      </c>
      <c r="E266" s="44">
        <v>45473</v>
      </c>
      <c r="F266" s="42">
        <v>7005</v>
      </c>
      <c r="G266" s="42">
        <v>27975</v>
      </c>
      <c r="H266" s="42">
        <v>5030</v>
      </c>
      <c r="I266" s="42">
        <f t="shared" si="6"/>
        <v>40010</v>
      </c>
      <c r="J266" s="42">
        <v>46698</v>
      </c>
      <c r="K266" s="50">
        <f t="shared" si="7"/>
        <v>0.85678187502676773</v>
      </c>
      <c r="M266" s="46"/>
      <c r="N266" s="42"/>
    </row>
    <row r="267" spans="1:14" x14ac:dyDescent="0.25">
      <c r="A267" s="34" t="s">
        <v>296</v>
      </c>
      <c r="B267" s="36">
        <v>6010144</v>
      </c>
      <c r="C267" s="36">
        <v>145339</v>
      </c>
      <c r="D267" s="44">
        <v>45108</v>
      </c>
      <c r="E267" s="44">
        <v>45473</v>
      </c>
      <c r="F267" s="42">
        <v>8631</v>
      </c>
      <c r="G267" s="42">
        <v>29872</v>
      </c>
      <c r="H267" s="42">
        <v>2233.56</v>
      </c>
      <c r="I267" s="42">
        <f t="shared" ref="I267:I330" si="8">SUM(F267:H267)</f>
        <v>40736.559999999998</v>
      </c>
      <c r="J267" s="42">
        <v>48818</v>
      </c>
      <c r="K267" s="50">
        <f t="shared" ref="K267:K330" si="9">I267/J267</f>
        <v>0.83445778196566833</v>
      </c>
      <c r="M267" s="46"/>
      <c r="N267" s="42"/>
    </row>
    <row r="268" spans="1:14" x14ac:dyDescent="0.25">
      <c r="A268" s="39" t="s">
        <v>297</v>
      </c>
      <c r="B268" s="40">
        <v>6008916</v>
      </c>
      <c r="C268" s="40">
        <v>145011</v>
      </c>
      <c r="D268" s="51">
        <v>45108</v>
      </c>
      <c r="E268" s="51">
        <v>45473</v>
      </c>
      <c r="F268" s="52">
        <v>5842</v>
      </c>
      <c r="G268" s="52">
        <v>13599</v>
      </c>
      <c r="H268" s="52">
        <v>8749</v>
      </c>
      <c r="I268" s="52">
        <f t="shared" si="8"/>
        <v>28190</v>
      </c>
      <c r="J268" s="52">
        <v>35503</v>
      </c>
      <c r="K268" s="53">
        <f t="shared" si="9"/>
        <v>0.79401740697969181</v>
      </c>
      <c r="M268" s="46"/>
      <c r="N268" s="42"/>
    </row>
    <row r="269" spans="1:14" x14ac:dyDescent="0.25">
      <c r="A269" s="37" t="s">
        <v>298</v>
      </c>
      <c r="B269" s="38">
        <v>6000574</v>
      </c>
      <c r="C269" s="38">
        <v>145006</v>
      </c>
      <c r="D269" s="47">
        <v>45108</v>
      </c>
      <c r="E269" s="47">
        <v>45473</v>
      </c>
      <c r="F269" s="48">
        <v>5300</v>
      </c>
      <c r="G269" s="48">
        <v>25630</v>
      </c>
      <c r="H269" s="48">
        <v>3514</v>
      </c>
      <c r="I269" s="48">
        <f t="shared" si="8"/>
        <v>34444</v>
      </c>
      <c r="J269" s="48">
        <v>44041</v>
      </c>
      <c r="K269" s="49">
        <f t="shared" si="9"/>
        <v>0.78208941667991194</v>
      </c>
      <c r="M269" s="46"/>
      <c r="N269" s="42"/>
    </row>
    <row r="270" spans="1:14" x14ac:dyDescent="0.25">
      <c r="A270" s="34" t="s">
        <v>299</v>
      </c>
      <c r="B270" s="36">
        <v>6003057</v>
      </c>
      <c r="C270" s="36">
        <v>145307</v>
      </c>
      <c r="D270" s="44">
        <v>45108</v>
      </c>
      <c r="E270" s="44">
        <v>45473</v>
      </c>
      <c r="F270" s="42">
        <v>7267</v>
      </c>
      <c r="G270" s="42">
        <v>14265</v>
      </c>
      <c r="H270" s="42">
        <v>4687.2</v>
      </c>
      <c r="I270" s="42">
        <f t="shared" si="8"/>
        <v>26219.200000000001</v>
      </c>
      <c r="J270" s="42">
        <v>41275</v>
      </c>
      <c r="K270" s="50">
        <f t="shared" si="9"/>
        <v>0.63523198061780739</v>
      </c>
      <c r="M270" s="46"/>
      <c r="N270" s="42"/>
    </row>
    <row r="271" spans="1:14" x14ac:dyDescent="0.25">
      <c r="A271" s="34" t="s">
        <v>300</v>
      </c>
      <c r="B271" s="36">
        <v>6003412</v>
      </c>
      <c r="C271" s="36">
        <v>145809</v>
      </c>
      <c r="D271" s="44">
        <v>45108</v>
      </c>
      <c r="E271" s="44">
        <v>45473</v>
      </c>
      <c r="F271" s="42">
        <v>5641</v>
      </c>
      <c r="G271" s="42">
        <v>26992</v>
      </c>
      <c r="H271" s="42">
        <v>3823</v>
      </c>
      <c r="I271" s="42">
        <f t="shared" si="8"/>
        <v>36456</v>
      </c>
      <c r="J271" s="42">
        <v>42549</v>
      </c>
      <c r="K271" s="50">
        <f t="shared" si="9"/>
        <v>0.85680039483889159</v>
      </c>
      <c r="M271" s="46"/>
      <c r="N271" s="42"/>
    </row>
    <row r="272" spans="1:14" x14ac:dyDescent="0.25">
      <c r="A272" s="34" t="s">
        <v>301</v>
      </c>
      <c r="B272" s="36">
        <v>6009625</v>
      </c>
      <c r="C272" s="36">
        <v>145860</v>
      </c>
      <c r="D272" s="44">
        <v>45108</v>
      </c>
      <c r="E272" s="44">
        <v>45473</v>
      </c>
      <c r="F272" s="42">
        <v>4955</v>
      </c>
      <c r="G272" s="42">
        <v>30300</v>
      </c>
      <c r="H272" s="42">
        <v>7163</v>
      </c>
      <c r="I272" s="42">
        <f t="shared" si="8"/>
        <v>42418</v>
      </c>
      <c r="J272" s="42">
        <v>48143</v>
      </c>
      <c r="K272" s="50">
        <f t="shared" si="9"/>
        <v>0.88108343892154628</v>
      </c>
      <c r="M272" s="46"/>
      <c r="N272" s="42"/>
    </row>
    <row r="273" spans="1:14" x14ac:dyDescent="0.25">
      <c r="A273" s="39" t="s">
        <v>302</v>
      </c>
      <c r="B273" s="40">
        <v>6007439</v>
      </c>
      <c r="C273" s="40">
        <v>145433</v>
      </c>
      <c r="D273" s="51">
        <v>45108</v>
      </c>
      <c r="E273" s="51">
        <v>45473</v>
      </c>
      <c r="F273" s="52">
        <v>3169</v>
      </c>
      <c r="G273" s="52">
        <v>16330</v>
      </c>
      <c r="H273" s="52">
        <v>6182</v>
      </c>
      <c r="I273" s="52">
        <f t="shared" si="8"/>
        <v>25681</v>
      </c>
      <c r="J273" s="52">
        <v>31433</v>
      </c>
      <c r="K273" s="53">
        <f t="shared" si="9"/>
        <v>0.81700760347405588</v>
      </c>
      <c r="M273" s="46"/>
      <c r="N273" s="42"/>
    </row>
    <row r="274" spans="1:14" x14ac:dyDescent="0.25">
      <c r="A274" s="37" t="s">
        <v>303</v>
      </c>
      <c r="B274" s="38">
        <v>6005979</v>
      </c>
      <c r="C274" s="38">
        <v>145769</v>
      </c>
      <c r="D274" s="47">
        <v>45108</v>
      </c>
      <c r="E274" s="47">
        <v>45473</v>
      </c>
      <c r="F274" s="48">
        <v>2596</v>
      </c>
      <c r="G274" s="48">
        <v>9001</v>
      </c>
      <c r="H274" s="48">
        <v>558.6</v>
      </c>
      <c r="I274" s="48">
        <f t="shared" si="8"/>
        <v>12155.6</v>
      </c>
      <c r="J274" s="48">
        <v>15049</v>
      </c>
      <c r="K274" s="49">
        <f t="shared" si="9"/>
        <v>0.80773473320486411</v>
      </c>
      <c r="M274" s="46"/>
      <c r="N274" s="42"/>
    </row>
    <row r="275" spans="1:14" x14ac:dyDescent="0.25">
      <c r="A275" s="34" t="s">
        <v>304</v>
      </c>
      <c r="B275" s="36">
        <v>6003933</v>
      </c>
      <c r="C275" s="36">
        <v>145691</v>
      </c>
      <c r="D275" s="44">
        <v>45108</v>
      </c>
      <c r="E275" s="44">
        <v>45473</v>
      </c>
      <c r="F275" s="42">
        <v>2987</v>
      </c>
      <c r="G275" s="42">
        <v>5495</v>
      </c>
      <c r="H275" s="42">
        <v>2693.88</v>
      </c>
      <c r="I275" s="42">
        <f t="shared" si="8"/>
        <v>11175.880000000001</v>
      </c>
      <c r="J275" s="42">
        <v>21546</v>
      </c>
      <c r="K275" s="50">
        <f t="shared" si="9"/>
        <v>0.51869859834772125</v>
      </c>
      <c r="M275" s="46"/>
      <c r="N275" s="42"/>
    </row>
    <row r="276" spans="1:14" x14ac:dyDescent="0.25">
      <c r="A276" s="34" t="s">
        <v>305</v>
      </c>
      <c r="B276" s="36">
        <v>6003974</v>
      </c>
      <c r="C276" s="36">
        <v>146146</v>
      </c>
      <c r="D276" s="44">
        <v>45108</v>
      </c>
      <c r="E276" s="44">
        <v>45473</v>
      </c>
      <c r="F276" s="42">
        <v>1046</v>
      </c>
      <c r="G276" s="42">
        <v>3498</v>
      </c>
      <c r="H276" s="42">
        <v>525.84</v>
      </c>
      <c r="I276" s="42">
        <f t="shared" si="8"/>
        <v>5069.84</v>
      </c>
      <c r="J276" s="42">
        <v>10730</v>
      </c>
      <c r="K276" s="50">
        <f t="shared" si="9"/>
        <v>0.47249207828518175</v>
      </c>
      <c r="M276" s="46"/>
      <c r="N276" s="42"/>
    </row>
    <row r="277" spans="1:14" x14ac:dyDescent="0.25">
      <c r="A277" s="34" t="s">
        <v>306</v>
      </c>
      <c r="B277" s="36">
        <v>6004006</v>
      </c>
      <c r="C277" s="36">
        <v>145464</v>
      </c>
      <c r="D277" s="44">
        <v>45108</v>
      </c>
      <c r="E277" s="44">
        <v>45473</v>
      </c>
      <c r="F277" s="42">
        <v>121</v>
      </c>
      <c r="G277" s="42">
        <v>1177</v>
      </c>
      <c r="H277" s="42">
        <v>174.72</v>
      </c>
      <c r="I277" s="42">
        <f t="shared" si="8"/>
        <v>1472.72</v>
      </c>
      <c r="J277" s="42">
        <v>12660</v>
      </c>
      <c r="K277" s="50">
        <f t="shared" si="9"/>
        <v>0.11632859399684045</v>
      </c>
      <c r="M277" s="46"/>
      <c r="N277" s="42"/>
    </row>
    <row r="278" spans="1:14" x14ac:dyDescent="0.25">
      <c r="A278" s="39" t="s">
        <v>307</v>
      </c>
      <c r="B278" s="40">
        <v>6013684</v>
      </c>
      <c r="C278" s="40">
        <v>145775</v>
      </c>
      <c r="D278" s="51">
        <v>45108</v>
      </c>
      <c r="E278" s="51">
        <v>45473</v>
      </c>
      <c r="F278" s="52">
        <v>11892</v>
      </c>
      <c r="G278" s="52">
        <v>23385</v>
      </c>
      <c r="H278" s="52">
        <v>9643</v>
      </c>
      <c r="I278" s="52">
        <f t="shared" si="8"/>
        <v>44920</v>
      </c>
      <c r="J278" s="52">
        <v>60441</v>
      </c>
      <c r="K278" s="53">
        <f t="shared" si="9"/>
        <v>0.74320411641104545</v>
      </c>
      <c r="M278" s="46"/>
      <c r="N278" s="42"/>
    </row>
    <row r="279" spans="1:14" x14ac:dyDescent="0.25">
      <c r="A279" s="37" t="s">
        <v>308</v>
      </c>
      <c r="B279" s="38">
        <v>6004089</v>
      </c>
      <c r="C279" s="38">
        <v>145774</v>
      </c>
      <c r="D279" s="47">
        <v>45108</v>
      </c>
      <c r="E279" s="47">
        <v>45473</v>
      </c>
      <c r="F279" s="48">
        <v>2871</v>
      </c>
      <c r="G279" s="48">
        <v>4872</v>
      </c>
      <c r="H279" s="48">
        <v>1918.56</v>
      </c>
      <c r="I279" s="48">
        <f t="shared" si="8"/>
        <v>9661.56</v>
      </c>
      <c r="J279" s="48">
        <v>13945</v>
      </c>
      <c r="K279" s="49">
        <f t="shared" si="9"/>
        <v>0.69283327357475799</v>
      </c>
      <c r="M279" s="46"/>
      <c r="N279" s="42"/>
    </row>
    <row r="280" spans="1:14" x14ac:dyDescent="0.25">
      <c r="A280" s="34" t="s">
        <v>309</v>
      </c>
      <c r="B280" s="36">
        <v>6015317</v>
      </c>
      <c r="C280" s="36">
        <v>146090</v>
      </c>
      <c r="D280" s="44">
        <v>45108</v>
      </c>
      <c r="E280" s="44">
        <v>45473</v>
      </c>
      <c r="F280" s="42">
        <v>3871</v>
      </c>
      <c r="G280" s="42">
        <v>5439</v>
      </c>
      <c r="H280" s="42">
        <v>2197.44</v>
      </c>
      <c r="I280" s="42">
        <f t="shared" si="8"/>
        <v>11507.44</v>
      </c>
      <c r="J280" s="42">
        <v>26955</v>
      </c>
      <c r="K280" s="50">
        <f t="shared" si="9"/>
        <v>0.42691300315340386</v>
      </c>
      <c r="M280" s="46"/>
      <c r="N280" s="42"/>
    </row>
    <row r="281" spans="1:14" x14ac:dyDescent="0.25">
      <c r="A281" s="34" t="s">
        <v>310</v>
      </c>
      <c r="B281" s="36">
        <v>6016901</v>
      </c>
      <c r="C281" s="36">
        <v>146179</v>
      </c>
      <c r="D281" s="44">
        <v>45108</v>
      </c>
      <c r="E281" s="44">
        <v>45473</v>
      </c>
      <c r="F281" s="42">
        <v>210</v>
      </c>
      <c r="G281" s="42">
        <v>177</v>
      </c>
      <c r="H281" s="42">
        <v>211.68</v>
      </c>
      <c r="I281" s="42">
        <f t="shared" si="8"/>
        <v>598.68000000000006</v>
      </c>
      <c r="J281" s="42">
        <v>15217</v>
      </c>
      <c r="K281" s="50">
        <f t="shared" si="9"/>
        <v>3.9342840244463433E-2</v>
      </c>
      <c r="M281" s="46"/>
      <c r="N281" s="42"/>
    </row>
    <row r="282" spans="1:14" x14ac:dyDescent="0.25">
      <c r="A282" s="34" t="s">
        <v>311</v>
      </c>
      <c r="B282" s="36">
        <v>6009310</v>
      </c>
      <c r="C282" s="36">
        <v>146015</v>
      </c>
      <c r="D282" s="44">
        <v>45108</v>
      </c>
      <c r="E282" s="44">
        <v>45473</v>
      </c>
      <c r="F282" s="42">
        <v>1554</v>
      </c>
      <c r="G282" s="42">
        <v>1592</v>
      </c>
      <c r="H282" s="42">
        <v>3470.04</v>
      </c>
      <c r="I282" s="42">
        <f t="shared" si="8"/>
        <v>6616.04</v>
      </c>
      <c r="J282" s="42">
        <v>11411</v>
      </c>
      <c r="K282" s="50">
        <f t="shared" si="9"/>
        <v>0.57979493471211985</v>
      </c>
      <c r="M282" s="46"/>
      <c r="N282" s="42"/>
    </row>
    <row r="283" spans="1:14" x14ac:dyDescent="0.25">
      <c r="A283" s="39" t="s">
        <v>312</v>
      </c>
      <c r="B283" s="40">
        <v>6004121</v>
      </c>
      <c r="C283" s="40">
        <v>145416</v>
      </c>
      <c r="D283" s="51">
        <v>45108</v>
      </c>
      <c r="E283" s="51">
        <v>45473</v>
      </c>
      <c r="F283" s="52">
        <v>1497</v>
      </c>
      <c r="G283" s="52">
        <v>6669</v>
      </c>
      <c r="H283" s="52">
        <v>75</v>
      </c>
      <c r="I283" s="52">
        <f t="shared" si="8"/>
        <v>8241</v>
      </c>
      <c r="J283" s="52">
        <v>17428</v>
      </c>
      <c r="K283" s="53">
        <f t="shared" si="9"/>
        <v>0.47285976589396372</v>
      </c>
      <c r="M283" s="46"/>
      <c r="N283" s="42"/>
    </row>
    <row r="284" spans="1:14" x14ac:dyDescent="0.25">
      <c r="A284" s="37" t="s">
        <v>313</v>
      </c>
      <c r="B284" s="38">
        <v>6003446</v>
      </c>
      <c r="C284" s="38">
        <v>145012</v>
      </c>
      <c r="D284" s="47">
        <v>45108</v>
      </c>
      <c r="E284" s="47">
        <v>45473</v>
      </c>
      <c r="F284" s="48">
        <v>839</v>
      </c>
      <c r="G284" s="48">
        <v>6959</v>
      </c>
      <c r="H284" s="48">
        <v>2860.2</v>
      </c>
      <c r="I284" s="48">
        <f t="shared" si="8"/>
        <v>10658.2</v>
      </c>
      <c r="J284" s="48">
        <v>20604</v>
      </c>
      <c r="K284" s="49">
        <f t="shared" si="9"/>
        <v>0.51728790526111434</v>
      </c>
      <c r="M284" s="46"/>
      <c r="N284" s="42"/>
    </row>
    <row r="285" spans="1:14" x14ac:dyDescent="0.25">
      <c r="A285" s="34" t="s">
        <v>314</v>
      </c>
      <c r="B285" s="36">
        <v>6011613</v>
      </c>
      <c r="C285" s="36">
        <v>145604</v>
      </c>
      <c r="D285" s="44">
        <v>45108</v>
      </c>
      <c r="E285" s="44">
        <v>45473</v>
      </c>
      <c r="F285" s="42">
        <v>3011</v>
      </c>
      <c r="G285" s="42">
        <v>7411</v>
      </c>
      <c r="H285" s="42">
        <v>471.24</v>
      </c>
      <c r="I285" s="42">
        <f t="shared" si="8"/>
        <v>10893.24</v>
      </c>
      <c r="J285" s="42">
        <v>19914</v>
      </c>
      <c r="K285" s="50">
        <f t="shared" si="9"/>
        <v>0.54701416089183486</v>
      </c>
      <c r="M285" s="46"/>
      <c r="N285" s="42"/>
    </row>
    <row r="286" spans="1:14" x14ac:dyDescent="0.25">
      <c r="A286" s="34" t="s">
        <v>315</v>
      </c>
      <c r="B286" s="36">
        <v>6005649</v>
      </c>
      <c r="C286" s="36">
        <v>145021</v>
      </c>
      <c r="D286" s="44">
        <v>45108</v>
      </c>
      <c r="E286" s="44">
        <v>45473</v>
      </c>
      <c r="F286" s="42">
        <v>3470</v>
      </c>
      <c r="G286" s="42">
        <v>7119</v>
      </c>
      <c r="H286" s="42">
        <v>553.55999999999995</v>
      </c>
      <c r="I286" s="42">
        <f t="shared" si="8"/>
        <v>11142.56</v>
      </c>
      <c r="J286" s="42">
        <v>17058</v>
      </c>
      <c r="K286" s="50">
        <f t="shared" si="9"/>
        <v>0.653216086293821</v>
      </c>
      <c r="M286" s="46"/>
      <c r="N286" s="42"/>
    </row>
    <row r="287" spans="1:14" x14ac:dyDescent="0.25">
      <c r="A287" s="34" t="s">
        <v>316</v>
      </c>
      <c r="B287" s="36">
        <v>6006233</v>
      </c>
      <c r="C287" s="36">
        <v>145027</v>
      </c>
      <c r="D287" s="44">
        <v>45108</v>
      </c>
      <c r="E287" s="44">
        <v>45473</v>
      </c>
      <c r="F287" s="42">
        <v>7624</v>
      </c>
      <c r="G287" s="42">
        <v>6910</v>
      </c>
      <c r="H287" s="42">
        <v>3182.76</v>
      </c>
      <c r="I287" s="42">
        <f t="shared" si="8"/>
        <v>17716.760000000002</v>
      </c>
      <c r="J287" s="42">
        <v>34382</v>
      </c>
      <c r="K287" s="50">
        <f t="shared" si="9"/>
        <v>0.51529172241289056</v>
      </c>
      <c r="M287" s="46"/>
      <c r="N287" s="42"/>
    </row>
    <row r="288" spans="1:14" x14ac:dyDescent="0.25">
      <c r="A288" s="39" t="s">
        <v>317</v>
      </c>
      <c r="B288" s="40">
        <v>6013437</v>
      </c>
      <c r="C288" s="40">
        <v>146030</v>
      </c>
      <c r="D288" s="51">
        <v>45108</v>
      </c>
      <c r="E288" s="51">
        <v>45473</v>
      </c>
      <c r="F288" s="52">
        <v>2874</v>
      </c>
      <c r="G288" s="52">
        <v>3899</v>
      </c>
      <c r="H288" s="52">
        <v>1725.36</v>
      </c>
      <c r="I288" s="52">
        <f t="shared" si="8"/>
        <v>8498.36</v>
      </c>
      <c r="J288" s="52">
        <v>23402</v>
      </c>
      <c r="K288" s="53">
        <f t="shared" si="9"/>
        <v>0.36314673959490645</v>
      </c>
      <c r="M288" s="46"/>
      <c r="N288" s="42"/>
    </row>
    <row r="289" spans="1:14" x14ac:dyDescent="0.25">
      <c r="A289" s="37" t="s">
        <v>318</v>
      </c>
      <c r="B289" s="38">
        <v>6004139</v>
      </c>
      <c r="C289" s="38">
        <v>145173</v>
      </c>
      <c r="D289" s="47">
        <v>45108</v>
      </c>
      <c r="E289" s="47">
        <v>45473</v>
      </c>
      <c r="F289" s="48">
        <v>6962</v>
      </c>
      <c r="G289" s="48">
        <v>42724</v>
      </c>
      <c r="H289" s="48">
        <v>2232.7199999999998</v>
      </c>
      <c r="I289" s="48">
        <f t="shared" si="8"/>
        <v>51918.720000000001</v>
      </c>
      <c r="J289" s="48">
        <v>54726</v>
      </c>
      <c r="K289" s="49">
        <f t="shared" si="9"/>
        <v>0.94870299309286266</v>
      </c>
      <c r="M289" s="46"/>
      <c r="N289" s="42"/>
    </row>
    <row r="290" spans="1:14" x14ac:dyDescent="0.25">
      <c r="A290" s="34" t="s">
        <v>319</v>
      </c>
      <c r="B290" s="36">
        <v>6016091</v>
      </c>
      <c r="C290" s="36">
        <v>146088</v>
      </c>
      <c r="D290" s="44">
        <v>45108</v>
      </c>
      <c r="E290" s="44">
        <v>45473</v>
      </c>
      <c r="F290" s="42">
        <v>1047</v>
      </c>
      <c r="G290" s="42">
        <v>6605</v>
      </c>
      <c r="H290" s="42">
        <v>1212.1199999999999</v>
      </c>
      <c r="I290" s="42">
        <f t="shared" si="8"/>
        <v>8864.119999999999</v>
      </c>
      <c r="J290" s="42">
        <v>17424</v>
      </c>
      <c r="K290" s="50">
        <f t="shared" si="9"/>
        <v>0.50873048668503207</v>
      </c>
      <c r="M290" s="46"/>
      <c r="N290" s="42"/>
    </row>
    <row r="291" spans="1:14" x14ac:dyDescent="0.25">
      <c r="A291" s="34" t="s">
        <v>320</v>
      </c>
      <c r="B291" s="36">
        <v>6005870</v>
      </c>
      <c r="C291" s="36">
        <v>146045</v>
      </c>
      <c r="D291" s="44">
        <v>45108</v>
      </c>
      <c r="E291" s="44">
        <v>45473</v>
      </c>
      <c r="F291" s="42">
        <v>4077</v>
      </c>
      <c r="G291" s="42">
        <v>7743</v>
      </c>
      <c r="H291" s="42">
        <v>2739.24</v>
      </c>
      <c r="I291" s="42">
        <f t="shared" si="8"/>
        <v>14559.24</v>
      </c>
      <c r="J291" s="42">
        <v>24838</v>
      </c>
      <c r="K291" s="50">
        <f t="shared" si="9"/>
        <v>0.58616796843546182</v>
      </c>
      <c r="M291" s="46"/>
      <c r="N291" s="42"/>
    </row>
    <row r="292" spans="1:14" x14ac:dyDescent="0.25">
      <c r="A292" s="39" t="s">
        <v>321</v>
      </c>
      <c r="B292" s="40">
        <v>6006910</v>
      </c>
      <c r="C292" s="40">
        <v>145388</v>
      </c>
      <c r="D292" s="51">
        <v>45108</v>
      </c>
      <c r="E292" s="51">
        <v>45473</v>
      </c>
      <c r="F292" s="52">
        <v>1824</v>
      </c>
      <c r="G292" s="52">
        <v>13207</v>
      </c>
      <c r="H292" s="52">
        <v>89</v>
      </c>
      <c r="I292" s="52">
        <f t="shared" si="8"/>
        <v>15120</v>
      </c>
      <c r="J292" s="52">
        <v>24069</v>
      </c>
      <c r="K292" s="53">
        <f t="shared" si="9"/>
        <v>0.62819394241555526</v>
      </c>
      <c r="M292" s="46"/>
      <c r="N292" s="42"/>
    </row>
    <row r="293" spans="1:14" x14ac:dyDescent="0.25">
      <c r="A293" s="37" t="s">
        <v>322</v>
      </c>
      <c r="B293" s="38">
        <v>6003255</v>
      </c>
      <c r="C293" s="38">
        <v>145241</v>
      </c>
      <c r="D293" s="47">
        <v>45108</v>
      </c>
      <c r="E293" s="47">
        <v>45473</v>
      </c>
      <c r="F293" s="48">
        <v>5160</v>
      </c>
      <c r="G293" s="48">
        <v>19987</v>
      </c>
      <c r="H293" s="48">
        <v>3118.08</v>
      </c>
      <c r="I293" s="48">
        <f t="shared" si="8"/>
        <v>28265.08</v>
      </c>
      <c r="J293" s="48">
        <v>36862</v>
      </c>
      <c r="K293" s="49">
        <f t="shared" si="9"/>
        <v>0.76678096684932995</v>
      </c>
      <c r="M293" s="46"/>
      <c r="N293" s="42"/>
    </row>
    <row r="294" spans="1:14" x14ac:dyDescent="0.25">
      <c r="A294" s="34" t="s">
        <v>323</v>
      </c>
      <c r="B294" s="36">
        <v>6012066</v>
      </c>
      <c r="C294" s="36">
        <v>146103</v>
      </c>
      <c r="D294" s="44">
        <v>45108</v>
      </c>
      <c r="E294" s="44">
        <v>45473</v>
      </c>
      <c r="F294" s="42">
        <v>344</v>
      </c>
      <c r="G294" s="42">
        <v>6545</v>
      </c>
      <c r="H294" s="42">
        <v>123</v>
      </c>
      <c r="I294" s="42">
        <f t="shared" si="8"/>
        <v>7012</v>
      </c>
      <c r="J294" s="42">
        <v>14999</v>
      </c>
      <c r="K294" s="50">
        <f t="shared" si="9"/>
        <v>0.46749783318887927</v>
      </c>
      <c r="M294" s="46"/>
      <c r="N294" s="42"/>
    </row>
    <row r="295" spans="1:14" x14ac:dyDescent="0.25">
      <c r="A295" s="34" t="s">
        <v>324</v>
      </c>
      <c r="B295" s="36">
        <v>6003917</v>
      </c>
      <c r="C295" s="36">
        <v>146042</v>
      </c>
      <c r="D295" s="44">
        <v>45108</v>
      </c>
      <c r="E295" s="44">
        <v>45473</v>
      </c>
      <c r="F295" s="42">
        <v>1743</v>
      </c>
      <c r="G295" s="42">
        <v>3063</v>
      </c>
      <c r="H295" s="42">
        <v>933.24</v>
      </c>
      <c r="I295" s="42">
        <f t="shared" si="8"/>
        <v>5739.24</v>
      </c>
      <c r="J295" s="42">
        <v>20869</v>
      </c>
      <c r="K295" s="50">
        <f t="shared" si="9"/>
        <v>0.27501269826057789</v>
      </c>
      <c r="M295" s="46"/>
      <c r="N295" s="42"/>
    </row>
    <row r="296" spans="1:14" x14ac:dyDescent="0.25">
      <c r="A296" s="34" t="s">
        <v>325</v>
      </c>
      <c r="B296" s="36">
        <v>6000756</v>
      </c>
      <c r="C296" s="36">
        <v>146059</v>
      </c>
      <c r="D296" s="44">
        <v>45108</v>
      </c>
      <c r="E296" s="44">
        <v>45473</v>
      </c>
      <c r="F296" s="42">
        <v>4800</v>
      </c>
      <c r="G296" s="42">
        <v>7913</v>
      </c>
      <c r="H296" s="42">
        <v>6793.08</v>
      </c>
      <c r="I296" s="42">
        <f t="shared" si="8"/>
        <v>19506.080000000002</v>
      </c>
      <c r="J296" s="42">
        <v>41228</v>
      </c>
      <c r="K296" s="50">
        <f t="shared" si="9"/>
        <v>0.47312700106723588</v>
      </c>
      <c r="M296" s="46"/>
      <c r="N296" s="42"/>
    </row>
    <row r="297" spans="1:14" x14ac:dyDescent="0.25">
      <c r="A297" s="39" t="s">
        <v>326</v>
      </c>
      <c r="B297" s="40">
        <v>6000780</v>
      </c>
      <c r="C297" s="40">
        <v>145952</v>
      </c>
      <c r="D297" s="51">
        <v>45108</v>
      </c>
      <c r="E297" s="51">
        <v>45473</v>
      </c>
      <c r="F297" s="52">
        <v>4543</v>
      </c>
      <c r="G297" s="52">
        <v>5509</v>
      </c>
      <c r="H297" s="52">
        <v>5915.28</v>
      </c>
      <c r="I297" s="52">
        <f t="shared" si="8"/>
        <v>15967.279999999999</v>
      </c>
      <c r="J297" s="52">
        <v>25425</v>
      </c>
      <c r="K297" s="53">
        <f t="shared" si="9"/>
        <v>0.62801494591937068</v>
      </c>
      <c r="M297" s="46"/>
      <c r="N297" s="42"/>
    </row>
    <row r="298" spans="1:14" x14ac:dyDescent="0.25">
      <c r="A298" s="37" t="s">
        <v>327</v>
      </c>
      <c r="B298" s="38">
        <v>6004261</v>
      </c>
      <c r="C298" s="38">
        <v>145016</v>
      </c>
      <c r="D298" s="47">
        <v>45108</v>
      </c>
      <c r="E298" s="47">
        <v>45473</v>
      </c>
      <c r="F298" s="48">
        <v>4066</v>
      </c>
      <c r="G298" s="48">
        <v>2982</v>
      </c>
      <c r="H298" s="48">
        <v>3029.88</v>
      </c>
      <c r="I298" s="48">
        <f t="shared" si="8"/>
        <v>10077.880000000001</v>
      </c>
      <c r="J298" s="48">
        <v>26050</v>
      </c>
      <c r="K298" s="49">
        <f t="shared" si="9"/>
        <v>0.38686679462571982</v>
      </c>
      <c r="M298" s="46"/>
      <c r="N298" s="42"/>
    </row>
    <row r="299" spans="1:14" x14ac:dyDescent="0.25">
      <c r="A299" s="34" t="s">
        <v>328</v>
      </c>
      <c r="B299" s="36">
        <v>6000723</v>
      </c>
      <c r="C299" s="36">
        <v>145456</v>
      </c>
      <c r="D299" s="44">
        <v>45108</v>
      </c>
      <c r="E299" s="44">
        <v>45473</v>
      </c>
      <c r="F299" s="42">
        <v>3669</v>
      </c>
      <c r="G299" s="42">
        <v>6021</v>
      </c>
      <c r="H299" s="42">
        <v>1344.84</v>
      </c>
      <c r="I299" s="42">
        <f t="shared" si="8"/>
        <v>11034.84</v>
      </c>
      <c r="J299" s="42">
        <v>17868</v>
      </c>
      <c r="K299" s="50">
        <f t="shared" si="9"/>
        <v>0.61757555406312958</v>
      </c>
      <c r="M299" s="46"/>
      <c r="N299" s="42"/>
    </row>
    <row r="300" spans="1:14" x14ac:dyDescent="0.25">
      <c r="A300" s="34" t="s">
        <v>329</v>
      </c>
      <c r="B300" s="36">
        <v>6007199</v>
      </c>
      <c r="C300" s="36">
        <v>145058</v>
      </c>
      <c r="D300" s="44">
        <v>45108</v>
      </c>
      <c r="E300" s="44">
        <v>45473</v>
      </c>
      <c r="F300" s="42">
        <v>4678</v>
      </c>
      <c r="G300" s="42">
        <v>6759</v>
      </c>
      <c r="H300" s="42">
        <v>2059.6799999999998</v>
      </c>
      <c r="I300" s="42">
        <f t="shared" si="8"/>
        <v>13496.68</v>
      </c>
      <c r="J300" s="42">
        <v>29147</v>
      </c>
      <c r="K300" s="50">
        <f t="shared" si="9"/>
        <v>0.46305554602531995</v>
      </c>
      <c r="M300" s="46"/>
      <c r="N300" s="42"/>
    </row>
    <row r="301" spans="1:14" x14ac:dyDescent="0.25">
      <c r="A301" s="34" t="s">
        <v>330</v>
      </c>
      <c r="B301" s="36">
        <v>6002083</v>
      </c>
      <c r="C301" s="36">
        <v>145452</v>
      </c>
      <c r="D301" s="44">
        <v>45108</v>
      </c>
      <c r="E301" s="44">
        <v>45473</v>
      </c>
      <c r="F301" s="42">
        <v>3985</v>
      </c>
      <c r="G301" s="42">
        <v>8396</v>
      </c>
      <c r="H301" s="42">
        <v>2787.12</v>
      </c>
      <c r="I301" s="42">
        <f t="shared" si="8"/>
        <v>15168.119999999999</v>
      </c>
      <c r="J301" s="42">
        <v>29414</v>
      </c>
      <c r="K301" s="50">
        <f t="shared" si="9"/>
        <v>0.51567688855646965</v>
      </c>
      <c r="M301" s="46"/>
      <c r="N301" s="42"/>
    </row>
    <row r="302" spans="1:14" x14ac:dyDescent="0.25">
      <c r="A302" s="39" t="s">
        <v>331</v>
      </c>
      <c r="B302" s="40">
        <v>6005920</v>
      </c>
      <c r="C302" s="40">
        <v>145319</v>
      </c>
      <c r="D302" s="51">
        <v>45108</v>
      </c>
      <c r="E302" s="51">
        <v>45473</v>
      </c>
      <c r="F302" s="52">
        <v>1785</v>
      </c>
      <c r="G302" s="52">
        <v>10319</v>
      </c>
      <c r="H302" s="52">
        <v>1165</v>
      </c>
      <c r="I302" s="52">
        <f t="shared" si="8"/>
        <v>13269</v>
      </c>
      <c r="J302" s="52">
        <v>21905</v>
      </c>
      <c r="K302" s="53">
        <f t="shared" si="9"/>
        <v>0.60575211139009355</v>
      </c>
      <c r="M302" s="46"/>
      <c r="N302" s="42"/>
    </row>
    <row r="303" spans="1:14" x14ac:dyDescent="0.25">
      <c r="A303" s="37" t="s">
        <v>332</v>
      </c>
      <c r="B303" s="38">
        <v>6006902</v>
      </c>
      <c r="C303" s="38">
        <v>145447</v>
      </c>
      <c r="D303" s="47">
        <v>45108</v>
      </c>
      <c r="E303" s="47">
        <v>45473</v>
      </c>
      <c r="F303" s="48">
        <v>3498</v>
      </c>
      <c r="G303" s="48">
        <v>8759</v>
      </c>
      <c r="H303" s="48">
        <v>4142.04</v>
      </c>
      <c r="I303" s="48">
        <f t="shared" si="8"/>
        <v>16399.04</v>
      </c>
      <c r="J303" s="48">
        <v>26157</v>
      </c>
      <c r="K303" s="49">
        <f t="shared" si="9"/>
        <v>0.62694651527315826</v>
      </c>
      <c r="M303" s="46"/>
      <c r="N303" s="42"/>
    </row>
    <row r="304" spans="1:14" x14ac:dyDescent="0.25">
      <c r="A304" s="34" t="s">
        <v>333</v>
      </c>
      <c r="B304" s="36">
        <v>6003560</v>
      </c>
      <c r="C304" s="36">
        <v>145911</v>
      </c>
      <c r="D304" s="44">
        <v>45108</v>
      </c>
      <c r="E304" s="44">
        <v>45473</v>
      </c>
      <c r="F304" s="42">
        <v>1488</v>
      </c>
      <c r="G304" s="42">
        <v>3669</v>
      </c>
      <c r="H304" s="42">
        <v>1890.84</v>
      </c>
      <c r="I304" s="42">
        <f t="shared" si="8"/>
        <v>7047.84</v>
      </c>
      <c r="J304" s="42">
        <v>19290</v>
      </c>
      <c r="K304" s="50">
        <f t="shared" si="9"/>
        <v>0.36536236391912907</v>
      </c>
      <c r="M304" s="46"/>
      <c r="N304" s="42"/>
    </row>
    <row r="305" spans="1:14" x14ac:dyDescent="0.25">
      <c r="A305" s="34" t="s">
        <v>334</v>
      </c>
      <c r="B305" s="36">
        <v>6000681</v>
      </c>
      <c r="C305" s="36">
        <v>145367</v>
      </c>
      <c r="D305" s="44">
        <v>45108</v>
      </c>
      <c r="E305" s="44">
        <v>45473</v>
      </c>
      <c r="F305" s="42">
        <v>3580</v>
      </c>
      <c r="G305" s="42">
        <v>6457</v>
      </c>
      <c r="H305" s="42">
        <v>3900.96</v>
      </c>
      <c r="I305" s="42">
        <f t="shared" si="8"/>
        <v>13937.96</v>
      </c>
      <c r="J305" s="42">
        <v>22161</v>
      </c>
      <c r="K305" s="50">
        <f t="shared" si="9"/>
        <v>0.62894093226839942</v>
      </c>
      <c r="M305" s="46"/>
      <c r="N305" s="42"/>
    </row>
    <row r="306" spans="1:14" x14ac:dyDescent="0.25">
      <c r="A306" s="34" t="s">
        <v>335</v>
      </c>
      <c r="B306" s="36">
        <v>6004592</v>
      </c>
      <c r="C306" s="36">
        <v>145470</v>
      </c>
      <c r="D306" s="44">
        <v>45108</v>
      </c>
      <c r="E306" s="44">
        <v>45473</v>
      </c>
      <c r="F306" s="42">
        <v>3450</v>
      </c>
      <c r="G306" s="42">
        <v>8673</v>
      </c>
      <c r="H306" s="42">
        <v>3733.8</v>
      </c>
      <c r="I306" s="42">
        <f t="shared" si="8"/>
        <v>15856.8</v>
      </c>
      <c r="J306" s="42">
        <v>25342</v>
      </c>
      <c r="K306" s="50">
        <f t="shared" si="9"/>
        <v>0.62571225633335958</v>
      </c>
      <c r="M306" s="46"/>
      <c r="N306" s="42"/>
    </row>
    <row r="307" spans="1:14" x14ac:dyDescent="0.25">
      <c r="A307" s="39" t="s">
        <v>336</v>
      </c>
      <c r="B307" s="40">
        <v>6000699</v>
      </c>
      <c r="C307" s="40">
        <v>145271</v>
      </c>
      <c r="D307" s="51">
        <v>45108</v>
      </c>
      <c r="E307" s="51">
        <v>45473</v>
      </c>
      <c r="F307" s="52">
        <v>2684</v>
      </c>
      <c r="G307" s="52">
        <v>8276</v>
      </c>
      <c r="H307" s="52">
        <v>168</v>
      </c>
      <c r="I307" s="52">
        <f t="shared" si="8"/>
        <v>11128</v>
      </c>
      <c r="J307" s="52">
        <v>18845</v>
      </c>
      <c r="K307" s="53">
        <f t="shared" si="9"/>
        <v>0.59050145927301667</v>
      </c>
      <c r="M307" s="46"/>
      <c r="N307" s="42"/>
    </row>
    <row r="308" spans="1:14" x14ac:dyDescent="0.25">
      <c r="A308" s="37" t="s">
        <v>337</v>
      </c>
      <c r="B308" s="38">
        <v>6004253</v>
      </c>
      <c r="C308" s="38">
        <v>145151</v>
      </c>
      <c r="D308" s="47">
        <v>45108</v>
      </c>
      <c r="E308" s="47">
        <v>45473</v>
      </c>
      <c r="F308" s="48">
        <v>2217</v>
      </c>
      <c r="G308" s="48">
        <v>3618</v>
      </c>
      <c r="H308" s="48">
        <v>4299.96</v>
      </c>
      <c r="I308" s="48">
        <f t="shared" si="8"/>
        <v>10134.959999999999</v>
      </c>
      <c r="J308" s="48">
        <v>24551</v>
      </c>
      <c r="K308" s="49">
        <f t="shared" si="9"/>
        <v>0.4128125127286057</v>
      </c>
      <c r="M308" s="46"/>
      <c r="N308" s="42"/>
    </row>
    <row r="309" spans="1:14" x14ac:dyDescent="0.25">
      <c r="A309" s="34" t="s">
        <v>338</v>
      </c>
      <c r="B309" s="36">
        <v>6010128</v>
      </c>
      <c r="C309" s="36">
        <v>145546</v>
      </c>
      <c r="D309" s="44">
        <v>45108</v>
      </c>
      <c r="E309" s="44">
        <v>45473</v>
      </c>
      <c r="F309" s="42">
        <v>3180</v>
      </c>
      <c r="G309" s="42">
        <v>4688</v>
      </c>
      <c r="H309" s="42">
        <v>2497.3200000000002</v>
      </c>
      <c r="I309" s="42">
        <f t="shared" si="8"/>
        <v>10365.32</v>
      </c>
      <c r="J309" s="42">
        <v>22855</v>
      </c>
      <c r="K309" s="50">
        <f t="shared" si="9"/>
        <v>0.45352526799387444</v>
      </c>
      <c r="M309" s="46"/>
      <c r="N309" s="42"/>
    </row>
    <row r="310" spans="1:14" x14ac:dyDescent="0.25">
      <c r="A310" s="34" t="s">
        <v>339</v>
      </c>
      <c r="B310" s="36">
        <v>6004287</v>
      </c>
      <c r="C310" s="36">
        <v>145820</v>
      </c>
      <c r="D310" s="44">
        <v>45108</v>
      </c>
      <c r="E310" s="44">
        <v>45473</v>
      </c>
      <c r="F310" s="42">
        <v>2333</v>
      </c>
      <c r="G310" s="42">
        <v>3333</v>
      </c>
      <c r="H310" s="42">
        <v>3385.2</v>
      </c>
      <c r="I310" s="42">
        <f t="shared" si="8"/>
        <v>9051.2000000000007</v>
      </c>
      <c r="J310" s="42">
        <v>18288</v>
      </c>
      <c r="K310" s="50">
        <f t="shared" si="9"/>
        <v>0.49492563429571307</v>
      </c>
      <c r="M310" s="46"/>
      <c r="N310" s="42"/>
    </row>
    <row r="311" spans="1:14" x14ac:dyDescent="0.25">
      <c r="A311" s="39" t="s">
        <v>340</v>
      </c>
      <c r="B311" s="40">
        <v>6008510</v>
      </c>
      <c r="C311" s="40">
        <v>145732</v>
      </c>
      <c r="D311" s="51">
        <v>45108</v>
      </c>
      <c r="E311" s="51">
        <v>45473</v>
      </c>
      <c r="F311" s="52">
        <v>8506</v>
      </c>
      <c r="G311" s="52">
        <v>15500</v>
      </c>
      <c r="H311" s="52">
        <v>3151.68</v>
      </c>
      <c r="I311" s="52">
        <f t="shared" si="8"/>
        <v>27157.68</v>
      </c>
      <c r="J311" s="52">
        <v>44423</v>
      </c>
      <c r="K311" s="53">
        <f t="shared" si="9"/>
        <v>0.61134277288791838</v>
      </c>
      <c r="M311" s="46"/>
      <c r="N311" s="42"/>
    </row>
    <row r="312" spans="1:14" x14ac:dyDescent="0.25">
      <c r="A312" s="37" t="s">
        <v>341</v>
      </c>
      <c r="B312" s="38">
        <v>6000707</v>
      </c>
      <c r="C312" s="38">
        <v>145267</v>
      </c>
      <c r="D312" s="47">
        <v>45108</v>
      </c>
      <c r="E312" s="47">
        <v>45473</v>
      </c>
      <c r="F312" s="48">
        <v>5437</v>
      </c>
      <c r="G312" s="48">
        <v>11469</v>
      </c>
      <c r="H312" s="48">
        <v>257.88</v>
      </c>
      <c r="I312" s="48">
        <f t="shared" si="8"/>
        <v>17163.88</v>
      </c>
      <c r="J312" s="48">
        <v>29673</v>
      </c>
      <c r="K312" s="49">
        <f t="shared" si="9"/>
        <v>0.57843426684191024</v>
      </c>
      <c r="M312" s="46"/>
      <c r="N312" s="42"/>
    </row>
    <row r="313" spans="1:14" x14ac:dyDescent="0.25">
      <c r="A313" s="34" t="s">
        <v>342</v>
      </c>
      <c r="B313" s="36">
        <v>6004303</v>
      </c>
      <c r="C313" s="36">
        <v>145044</v>
      </c>
      <c r="D313" s="44">
        <v>45108</v>
      </c>
      <c r="E313" s="44">
        <v>45473</v>
      </c>
      <c r="F313" s="42">
        <v>3292</v>
      </c>
      <c r="G313" s="42">
        <v>8821</v>
      </c>
      <c r="H313" s="42">
        <v>3493</v>
      </c>
      <c r="I313" s="42">
        <f t="shared" si="8"/>
        <v>15606</v>
      </c>
      <c r="J313" s="42">
        <v>30965</v>
      </c>
      <c r="K313" s="50">
        <f t="shared" si="9"/>
        <v>0.50398837397061202</v>
      </c>
      <c r="M313" s="46"/>
      <c r="N313" s="42"/>
    </row>
    <row r="314" spans="1:14" x14ac:dyDescent="0.25">
      <c r="A314" s="34" t="s">
        <v>343</v>
      </c>
      <c r="B314" s="36">
        <v>6002125</v>
      </c>
      <c r="C314" s="36">
        <v>145760</v>
      </c>
      <c r="D314" s="44">
        <v>45108</v>
      </c>
      <c r="E314" s="44">
        <v>45473</v>
      </c>
      <c r="F314" s="42">
        <v>3773</v>
      </c>
      <c r="G314" s="42">
        <v>8880</v>
      </c>
      <c r="H314" s="42">
        <v>307.44</v>
      </c>
      <c r="I314" s="42">
        <f t="shared" si="8"/>
        <v>12960.44</v>
      </c>
      <c r="J314" s="42">
        <v>21482</v>
      </c>
      <c r="K314" s="50">
        <f t="shared" si="9"/>
        <v>0.6033162647798157</v>
      </c>
      <c r="M314" s="46"/>
      <c r="N314" s="42"/>
    </row>
    <row r="315" spans="1:14" x14ac:dyDescent="0.25">
      <c r="A315" s="34" t="s">
        <v>344</v>
      </c>
      <c r="B315" s="36">
        <v>6000715</v>
      </c>
      <c r="C315" s="36">
        <v>145286</v>
      </c>
      <c r="D315" s="44">
        <v>45108</v>
      </c>
      <c r="E315" s="44">
        <v>45473</v>
      </c>
      <c r="F315" s="42">
        <v>1946</v>
      </c>
      <c r="G315" s="42">
        <v>3284</v>
      </c>
      <c r="H315" s="42">
        <v>1987.44</v>
      </c>
      <c r="I315" s="42">
        <f t="shared" si="8"/>
        <v>7217.4400000000005</v>
      </c>
      <c r="J315" s="42">
        <v>16710</v>
      </c>
      <c r="K315" s="50">
        <f t="shared" si="9"/>
        <v>0.43192339916217837</v>
      </c>
      <c r="M315" s="46"/>
      <c r="N315" s="42"/>
    </row>
    <row r="316" spans="1:14" x14ac:dyDescent="0.25">
      <c r="A316" s="39" t="s">
        <v>345</v>
      </c>
      <c r="B316" s="40">
        <v>6004311</v>
      </c>
      <c r="C316" s="40">
        <v>145062</v>
      </c>
      <c r="D316" s="51">
        <v>45108</v>
      </c>
      <c r="E316" s="51">
        <v>45473</v>
      </c>
      <c r="F316" s="52">
        <v>4663</v>
      </c>
      <c r="G316" s="52">
        <v>3672</v>
      </c>
      <c r="H316" s="52">
        <v>4504.08</v>
      </c>
      <c r="I316" s="52">
        <f t="shared" si="8"/>
        <v>12839.08</v>
      </c>
      <c r="J316" s="52">
        <v>31573</v>
      </c>
      <c r="K316" s="53">
        <f t="shared" si="9"/>
        <v>0.40664745193678142</v>
      </c>
      <c r="M316" s="46"/>
      <c r="N316" s="42"/>
    </row>
    <row r="317" spans="1:14" x14ac:dyDescent="0.25">
      <c r="A317" s="37" t="s">
        <v>346</v>
      </c>
      <c r="B317" s="38">
        <v>6009690</v>
      </c>
      <c r="C317" s="38">
        <v>146063</v>
      </c>
      <c r="D317" s="47">
        <v>45108</v>
      </c>
      <c r="E317" s="47">
        <v>45473</v>
      </c>
      <c r="F317" s="48">
        <v>1589</v>
      </c>
      <c r="G317" s="48">
        <v>3511</v>
      </c>
      <c r="H317" s="48">
        <v>1623.72</v>
      </c>
      <c r="I317" s="48">
        <f t="shared" si="8"/>
        <v>6723.72</v>
      </c>
      <c r="J317" s="48">
        <v>15968</v>
      </c>
      <c r="K317" s="49">
        <f t="shared" si="9"/>
        <v>0.42107464929859723</v>
      </c>
      <c r="M317" s="46"/>
      <c r="N317" s="42"/>
    </row>
    <row r="318" spans="1:14" x14ac:dyDescent="0.25">
      <c r="A318" s="34" t="s">
        <v>347</v>
      </c>
      <c r="B318" s="36">
        <v>6004337</v>
      </c>
      <c r="C318" s="36" t="s">
        <v>348</v>
      </c>
      <c r="D318" s="44">
        <v>45108</v>
      </c>
      <c r="E318" s="44">
        <v>45473</v>
      </c>
      <c r="F318" s="42">
        <v>152</v>
      </c>
      <c r="G318" s="42">
        <v>45</v>
      </c>
      <c r="H318" s="42">
        <v>774.48</v>
      </c>
      <c r="I318" s="42">
        <f t="shared" si="8"/>
        <v>971.48</v>
      </c>
      <c r="J318" s="42">
        <v>6205</v>
      </c>
      <c r="K318" s="50">
        <f t="shared" si="9"/>
        <v>0.15656406124093472</v>
      </c>
      <c r="M318" s="46"/>
      <c r="N318" s="42"/>
    </row>
    <row r="319" spans="1:14" x14ac:dyDescent="0.25">
      <c r="A319" s="34" t="s">
        <v>349</v>
      </c>
      <c r="B319" s="36">
        <v>6004352</v>
      </c>
      <c r="C319" s="36">
        <v>145866</v>
      </c>
      <c r="D319" s="44">
        <v>45108</v>
      </c>
      <c r="E319" s="44">
        <v>45473</v>
      </c>
      <c r="F319" s="42">
        <v>2848</v>
      </c>
      <c r="G319" s="42">
        <v>15016</v>
      </c>
      <c r="H319" s="42">
        <v>2572.92</v>
      </c>
      <c r="I319" s="42">
        <f t="shared" si="8"/>
        <v>20436.919999999998</v>
      </c>
      <c r="J319" s="42">
        <v>22616</v>
      </c>
      <c r="K319" s="50">
        <f t="shared" si="9"/>
        <v>0.90364874425185704</v>
      </c>
      <c r="M319" s="46"/>
      <c r="N319" s="42"/>
    </row>
    <row r="320" spans="1:14" x14ac:dyDescent="0.25">
      <c r="A320" s="34" t="s">
        <v>350</v>
      </c>
      <c r="B320" s="36">
        <v>6016687</v>
      </c>
      <c r="C320" s="36">
        <v>146148</v>
      </c>
      <c r="D320" s="44">
        <v>45108</v>
      </c>
      <c r="E320" s="44">
        <v>45473</v>
      </c>
      <c r="F320" s="42">
        <v>550</v>
      </c>
      <c r="G320" s="42">
        <v>0</v>
      </c>
      <c r="H320" s="42">
        <v>432.6</v>
      </c>
      <c r="I320" s="42">
        <f t="shared" si="8"/>
        <v>982.6</v>
      </c>
      <c r="J320" s="42">
        <v>21588</v>
      </c>
      <c r="K320" s="50">
        <f t="shared" si="9"/>
        <v>4.5516027422642207E-2</v>
      </c>
      <c r="M320" s="46"/>
      <c r="N320" s="42"/>
    </row>
    <row r="321" spans="1:14" x14ac:dyDescent="0.25">
      <c r="A321" s="39" t="s">
        <v>351</v>
      </c>
      <c r="B321" s="40">
        <v>6001663</v>
      </c>
      <c r="C321" s="40">
        <v>145508</v>
      </c>
      <c r="D321" s="51">
        <v>45108</v>
      </c>
      <c r="E321" s="51">
        <v>45473</v>
      </c>
      <c r="F321" s="52">
        <v>4060</v>
      </c>
      <c r="G321" s="52">
        <v>14423</v>
      </c>
      <c r="H321" s="52">
        <v>393.12</v>
      </c>
      <c r="I321" s="52">
        <f t="shared" si="8"/>
        <v>18876.12</v>
      </c>
      <c r="J321" s="52">
        <v>31619</v>
      </c>
      <c r="K321" s="53">
        <f t="shared" si="9"/>
        <v>0.59698662196780417</v>
      </c>
      <c r="M321" s="46"/>
      <c r="N321" s="42"/>
    </row>
    <row r="322" spans="1:14" x14ac:dyDescent="0.25">
      <c r="A322" s="37" t="s">
        <v>352</v>
      </c>
      <c r="B322" s="38">
        <v>6000392</v>
      </c>
      <c r="C322" s="38" t="s">
        <v>353</v>
      </c>
      <c r="D322" s="47">
        <v>45108</v>
      </c>
      <c r="E322" s="47">
        <v>45473</v>
      </c>
      <c r="F322" s="48">
        <v>456</v>
      </c>
      <c r="G322" s="48">
        <v>258</v>
      </c>
      <c r="H322" s="48">
        <v>1975.68</v>
      </c>
      <c r="I322" s="48">
        <f t="shared" si="8"/>
        <v>2689.6800000000003</v>
      </c>
      <c r="J322" s="48">
        <v>15197</v>
      </c>
      <c r="K322" s="49">
        <f t="shared" si="9"/>
        <v>0.17698756333486873</v>
      </c>
      <c r="M322" s="46"/>
      <c r="N322" s="42"/>
    </row>
    <row r="323" spans="1:14" x14ac:dyDescent="0.25">
      <c r="A323" s="34" t="s">
        <v>354</v>
      </c>
      <c r="B323" s="36">
        <v>6004410</v>
      </c>
      <c r="C323" s="36">
        <v>146130</v>
      </c>
      <c r="D323" s="44">
        <v>45108</v>
      </c>
      <c r="E323" s="44">
        <v>45473</v>
      </c>
      <c r="F323" s="42">
        <v>7788</v>
      </c>
      <c r="G323" s="42">
        <v>14142</v>
      </c>
      <c r="H323" s="42">
        <v>13295</v>
      </c>
      <c r="I323" s="42">
        <f t="shared" si="8"/>
        <v>35225</v>
      </c>
      <c r="J323" s="42">
        <v>42962</v>
      </c>
      <c r="K323" s="50">
        <f t="shared" si="9"/>
        <v>0.8199106186862809</v>
      </c>
      <c r="M323" s="46"/>
      <c r="N323" s="42"/>
    </row>
    <row r="324" spans="1:14" x14ac:dyDescent="0.25">
      <c r="A324" s="34" t="s">
        <v>355</v>
      </c>
      <c r="B324" s="36">
        <v>6004428</v>
      </c>
      <c r="C324" s="36">
        <v>145500</v>
      </c>
      <c r="D324" s="44">
        <v>45108</v>
      </c>
      <c r="E324" s="44">
        <v>45473</v>
      </c>
      <c r="F324" s="42">
        <v>4041</v>
      </c>
      <c r="G324" s="42">
        <v>10335</v>
      </c>
      <c r="H324" s="42">
        <v>5877</v>
      </c>
      <c r="I324" s="42">
        <f t="shared" si="8"/>
        <v>20253</v>
      </c>
      <c r="J324" s="42">
        <v>29771</v>
      </c>
      <c r="K324" s="50">
        <f t="shared" si="9"/>
        <v>0.68029290248899932</v>
      </c>
      <c r="M324" s="46"/>
      <c r="N324" s="42"/>
    </row>
    <row r="325" spans="1:14" x14ac:dyDescent="0.25">
      <c r="A325" s="34" t="s">
        <v>356</v>
      </c>
      <c r="B325" s="36">
        <v>6004451</v>
      </c>
      <c r="C325" s="36">
        <v>145609</v>
      </c>
      <c r="D325" s="44">
        <v>45108</v>
      </c>
      <c r="E325" s="44">
        <v>45473</v>
      </c>
      <c r="F325" s="42">
        <v>4133</v>
      </c>
      <c r="G325" s="42">
        <v>4904</v>
      </c>
      <c r="H325" s="42">
        <v>1292</v>
      </c>
      <c r="I325" s="42">
        <f t="shared" si="8"/>
        <v>10329</v>
      </c>
      <c r="J325" s="42">
        <v>16436</v>
      </c>
      <c r="K325" s="50">
        <f t="shared" si="9"/>
        <v>0.62843757605256756</v>
      </c>
      <c r="M325" s="46"/>
      <c r="N325" s="42"/>
    </row>
    <row r="326" spans="1:14" x14ac:dyDescent="0.25">
      <c r="A326" s="39" t="s">
        <v>357</v>
      </c>
      <c r="B326" s="40">
        <v>6004477</v>
      </c>
      <c r="C326" s="40">
        <v>145862</v>
      </c>
      <c r="D326" s="51">
        <v>45108</v>
      </c>
      <c r="E326" s="51">
        <v>45473</v>
      </c>
      <c r="F326" s="52">
        <v>2449</v>
      </c>
      <c r="G326" s="52">
        <v>11981</v>
      </c>
      <c r="H326" s="52">
        <v>1433.04</v>
      </c>
      <c r="I326" s="52">
        <f t="shared" si="8"/>
        <v>15863.04</v>
      </c>
      <c r="J326" s="52">
        <v>22530</v>
      </c>
      <c r="K326" s="53">
        <f t="shared" si="9"/>
        <v>0.70408521970705729</v>
      </c>
      <c r="M326" s="46"/>
      <c r="N326" s="42"/>
    </row>
    <row r="327" spans="1:14" x14ac:dyDescent="0.25">
      <c r="A327" s="37" t="s">
        <v>358</v>
      </c>
      <c r="B327" s="38">
        <v>6004485</v>
      </c>
      <c r="C327" s="38">
        <v>145880</v>
      </c>
      <c r="D327" s="47">
        <v>45108</v>
      </c>
      <c r="E327" s="47">
        <v>45473</v>
      </c>
      <c r="F327" s="48">
        <v>593</v>
      </c>
      <c r="G327" s="48">
        <v>2313</v>
      </c>
      <c r="H327" s="48">
        <v>273.83999999999997</v>
      </c>
      <c r="I327" s="48">
        <f t="shared" si="8"/>
        <v>3179.84</v>
      </c>
      <c r="J327" s="48">
        <v>10867</v>
      </c>
      <c r="K327" s="49">
        <f t="shared" si="9"/>
        <v>0.29261433698352812</v>
      </c>
      <c r="M327" s="46"/>
      <c r="N327" s="42"/>
    </row>
    <row r="328" spans="1:14" x14ac:dyDescent="0.25">
      <c r="A328" s="34" t="s">
        <v>359</v>
      </c>
      <c r="B328" s="36">
        <v>6004501</v>
      </c>
      <c r="C328" s="36">
        <v>145921</v>
      </c>
      <c r="D328" s="44">
        <v>45108</v>
      </c>
      <c r="E328" s="44">
        <v>45473</v>
      </c>
      <c r="F328" s="42">
        <v>842</v>
      </c>
      <c r="G328" s="42">
        <v>4123</v>
      </c>
      <c r="H328" s="42">
        <v>150</v>
      </c>
      <c r="I328" s="42">
        <f t="shared" si="8"/>
        <v>5115</v>
      </c>
      <c r="J328" s="42">
        <v>14909</v>
      </c>
      <c r="K328" s="50">
        <f t="shared" si="9"/>
        <v>0.34308136025219665</v>
      </c>
      <c r="M328" s="46"/>
      <c r="N328" s="42"/>
    </row>
    <row r="329" spans="1:14" x14ac:dyDescent="0.25">
      <c r="A329" s="34" t="s">
        <v>360</v>
      </c>
      <c r="B329" s="36">
        <v>6004550</v>
      </c>
      <c r="C329" s="36">
        <v>146053</v>
      </c>
      <c r="D329" s="44">
        <v>45108</v>
      </c>
      <c r="E329" s="44">
        <v>45473</v>
      </c>
      <c r="F329" s="42">
        <v>6549</v>
      </c>
      <c r="G329" s="42">
        <v>11286</v>
      </c>
      <c r="H329" s="42">
        <v>1316.28</v>
      </c>
      <c r="I329" s="42">
        <f t="shared" si="8"/>
        <v>19151.28</v>
      </c>
      <c r="J329" s="42">
        <v>36417</v>
      </c>
      <c r="K329" s="50">
        <f t="shared" si="9"/>
        <v>0.52588845868687695</v>
      </c>
      <c r="M329" s="46"/>
      <c r="N329" s="42"/>
    </row>
    <row r="330" spans="1:14" x14ac:dyDescent="0.25">
      <c r="A330" s="34" t="s">
        <v>361</v>
      </c>
      <c r="B330" s="36">
        <v>6006761</v>
      </c>
      <c r="C330" s="36">
        <v>145269</v>
      </c>
      <c r="D330" s="44">
        <v>45108</v>
      </c>
      <c r="E330" s="44">
        <v>45473</v>
      </c>
      <c r="F330" s="42">
        <v>12225</v>
      </c>
      <c r="G330" s="42">
        <v>16339</v>
      </c>
      <c r="H330" s="42">
        <v>9124.08</v>
      </c>
      <c r="I330" s="42">
        <f t="shared" si="8"/>
        <v>37688.080000000002</v>
      </c>
      <c r="J330" s="42">
        <v>51742</v>
      </c>
      <c r="K330" s="50">
        <f t="shared" si="9"/>
        <v>0.72838467782459126</v>
      </c>
      <c r="M330" s="46"/>
      <c r="N330" s="42"/>
    </row>
    <row r="331" spans="1:14" x14ac:dyDescent="0.25">
      <c r="A331" s="39" t="s">
        <v>362</v>
      </c>
      <c r="B331" s="40">
        <v>6004212</v>
      </c>
      <c r="C331" s="40">
        <v>146017</v>
      </c>
      <c r="D331" s="51">
        <v>45108</v>
      </c>
      <c r="E331" s="51">
        <v>45473</v>
      </c>
      <c r="F331" s="52">
        <v>2567</v>
      </c>
      <c r="G331" s="52">
        <v>7909</v>
      </c>
      <c r="H331" s="52">
        <v>1968.96</v>
      </c>
      <c r="I331" s="52">
        <f t="shared" ref="I331:I394" si="10">SUM(F331:H331)</f>
        <v>12444.96</v>
      </c>
      <c r="J331" s="52">
        <v>18630</v>
      </c>
      <c r="K331" s="53">
        <f t="shared" ref="K331:K394" si="11">I331/J331</f>
        <v>0.66800644122383246</v>
      </c>
      <c r="M331" s="46"/>
      <c r="N331" s="42"/>
    </row>
    <row r="332" spans="1:14" x14ac:dyDescent="0.25">
      <c r="A332" s="37" t="s">
        <v>363</v>
      </c>
      <c r="B332" s="38">
        <v>6013023</v>
      </c>
      <c r="C332" s="38">
        <v>145703</v>
      </c>
      <c r="D332" s="47">
        <v>45108</v>
      </c>
      <c r="E332" s="47">
        <v>45473</v>
      </c>
      <c r="F332" s="48">
        <v>4179</v>
      </c>
      <c r="G332" s="48">
        <v>3963</v>
      </c>
      <c r="H332" s="48">
        <v>2827</v>
      </c>
      <c r="I332" s="48">
        <f t="shared" si="10"/>
        <v>10969</v>
      </c>
      <c r="J332" s="48">
        <v>24684</v>
      </c>
      <c r="K332" s="49">
        <f t="shared" si="11"/>
        <v>0.44437692432344839</v>
      </c>
      <c r="M332" s="46"/>
      <c r="N332" s="42"/>
    </row>
    <row r="333" spans="1:14" x14ac:dyDescent="0.25">
      <c r="A333" s="34" t="s">
        <v>364</v>
      </c>
      <c r="B333" s="36">
        <v>6012579</v>
      </c>
      <c r="C333" s="36">
        <v>145945</v>
      </c>
      <c r="D333" s="44">
        <v>45108</v>
      </c>
      <c r="E333" s="44">
        <v>45473</v>
      </c>
      <c r="F333" s="42">
        <v>2034</v>
      </c>
      <c r="G333" s="42">
        <v>5641</v>
      </c>
      <c r="H333" s="42">
        <v>105.84</v>
      </c>
      <c r="I333" s="42">
        <f t="shared" si="10"/>
        <v>7780.84</v>
      </c>
      <c r="J333" s="42">
        <v>24366</v>
      </c>
      <c r="K333" s="50">
        <f t="shared" si="11"/>
        <v>0.31933185586472956</v>
      </c>
      <c r="M333" s="46"/>
      <c r="N333" s="42"/>
    </row>
    <row r="334" spans="1:14" x14ac:dyDescent="0.25">
      <c r="A334" s="34" t="s">
        <v>365</v>
      </c>
      <c r="B334" s="36">
        <v>6002778</v>
      </c>
      <c r="C334" s="36">
        <v>145427</v>
      </c>
      <c r="D334" s="44">
        <v>45108</v>
      </c>
      <c r="E334" s="44">
        <v>45473</v>
      </c>
      <c r="F334" s="42">
        <v>2421</v>
      </c>
      <c r="G334" s="42">
        <v>17611</v>
      </c>
      <c r="H334" s="42">
        <v>2201.64</v>
      </c>
      <c r="I334" s="42">
        <f t="shared" si="10"/>
        <v>22233.64</v>
      </c>
      <c r="J334" s="42">
        <v>24680</v>
      </c>
      <c r="K334" s="50">
        <f t="shared" si="11"/>
        <v>0.90087682333873575</v>
      </c>
      <c r="M334" s="46"/>
      <c r="N334" s="42"/>
    </row>
    <row r="335" spans="1:14" x14ac:dyDescent="0.25">
      <c r="A335" s="34" t="s">
        <v>366</v>
      </c>
      <c r="B335" s="36">
        <v>6001788</v>
      </c>
      <c r="C335" s="36">
        <v>146006</v>
      </c>
      <c r="D335" s="44">
        <v>45108</v>
      </c>
      <c r="E335" s="44">
        <v>45473</v>
      </c>
      <c r="F335" s="42">
        <v>3932</v>
      </c>
      <c r="G335" s="42">
        <v>13076</v>
      </c>
      <c r="H335" s="42">
        <v>960.96</v>
      </c>
      <c r="I335" s="42">
        <f t="shared" si="10"/>
        <v>17968.96</v>
      </c>
      <c r="J335" s="42">
        <v>21013</v>
      </c>
      <c r="K335" s="50">
        <f t="shared" si="11"/>
        <v>0.85513539237614811</v>
      </c>
      <c r="M335" s="46"/>
      <c r="N335" s="42"/>
    </row>
    <row r="336" spans="1:14" x14ac:dyDescent="0.25">
      <c r="A336" s="39" t="s">
        <v>367</v>
      </c>
      <c r="B336" s="40">
        <v>6001341</v>
      </c>
      <c r="C336" s="40">
        <v>145290</v>
      </c>
      <c r="D336" s="51">
        <v>45108</v>
      </c>
      <c r="E336" s="51">
        <v>45473</v>
      </c>
      <c r="F336" s="52">
        <v>3388</v>
      </c>
      <c r="G336" s="52">
        <v>32943</v>
      </c>
      <c r="H336" s="52">
        <v>2787.96</v>
      </c>
      <c r="I336" s="52">
        <f t="shared" si="10"/>
        <v>39118.959999999999</v>
      </c>
      <c r="J336" s="52">
        <v>42109</v>
      </c>
      <c r="K336" s="53">
        <f t="shared" si="11"/>
        <v>0.92899285188439529</v>
      </c>
      <c r="M336" s="46"/>
      <c r="N336" s="42"/>
    </row>
    <row r="337" spans="1:14" x14ac:dyDescent="0.25">
      <c r="A337" s="37" t="s">
        <v>368</v>
      </c>
      <c r="B337" s="38">
        <v>6009203</v>
      </c>
      <c r="C337" s="38">
        <v>145757</v>
      </c>
      <c r="D337" s="47">
        <v>45108</v>
      </c>
      <c r="E337" s="47">
        <v>45473</v>
      </c>
      <c r="F337" s="48">
        <v>947</v>
      </c>
      <c r="G337" s="48">
        <v>12906</v>
      </c>
      <c r="H337" s="48">
        <v>1337.28</v>
      </c>
      <c r="I337" s="48">
        <f t="shared" si="10"/>
        <v>15190.28</v>
      </c>
      <c r="J337" s="48">
        <v>17673</v>
      </c>
      <c r="K337" s="49">
        <f t="shared" si="11"/>
        <v>0.8595190403440276</v>
      </c>
      <c r="M337" s="46"/>
      <c r="N337" s="42"/>
    </row>
    <row r="338" spans="1:14" x14ac:dyDescent="0.25">
      <c r="A338" s="34" t="s">
        <v>369</v>
      </c>
      <c r="B338" s="36">
        <v>6004469</v>
      </c>
      <c r="C338" s="36">
        <v>145922</v>
      </c>
      <c r="D338" s="44">
        <v>45108</v>
      </c>
      <c r="E338" s="44">
        <v>45473</v>
      </c>
      <c r="F338" s="42">
        <v>3585</v>
      </c>
      <c r="G338" s="42">
        <v>13889</v>
      </c>
      <c r="H338" s="42">
        <v>2163.84</v>
      </c>
      <c r="I338" s="42">
        <f t="shared" si="10"/>
        <v>19637.84</v>
      </c>
      <c r="J338" s="42">
        <v>22471</v>
      </c>
      <c r="K338" s="50">
        <f t="shared" si="11"/>
        <v>0.87391927373058609</v>
      </c>
      <c r="M338" s="46"/>
      <c r="N338" s="42"/>
    </row>
    <row r="339" spans="1:14" x14ac:dyDescent="0.25">
      <c r="A339" s="34" t="s">
        <v>370</v>
      </c>
      <c r="B339" s="36">
        <v>6013106</v>
      </c>
      <c r="C339" s="36">
        <v>145717</v>
      </c>
      <c r="D339" s="44">
        <v>45108</v>
      </c>
      <c r="E339" s="44">
        <v>45473</v>
      </c>
      <c r="F339" s="42">
        <v>5020</v>
      </c>
      <c r="G339" s="42">
        <v>21231</v>
      </c>
      <c r="H339" s="42">
        <v>1432.2</v>
      </c>
      <c r="I339" s="42">
        <f t="shared" si="10"/>
        <v>27683.200000000001</v>
      </c>
      <c r="J339" s="42">
        <v>38335</v>
      </c>
      <c r="K339" s="50">
        <f t="shared" si="11"/>
        <v>0.72213903743315511</v>
      </c>
      <c r="M339" s="46"/>
      <c r="N339" s="42"/>
    </row>
    <row r="340" spans="1:14" x14ac:dyDescent="0.25">
      <c r="A340" s="34" t="s">
        <v>371</v>
      </c>
      <c r="B340" s="36">
        <v>6001028</v>
      </c>
      <c r="C340" s="36">
        <v>145656</v>
      </c>
      <c r="D340" s="44">
        <v>45108</v>
      </c>
      <c r="E340" s="44">
        <v>45473</v>
      </c>
      <c r="F340" s="42">
        <v>2320</v>
      </c>
      <c r="G340" s="42">
        <v>7877</v>
      </c>
      <c r="H340" s="42">
        <v>750.12</v>
      </c>
      <c r="I340" s="42">
        <f t="shared" si="10"/>
        <v>10947.12</v>
      </c>
      <c r="J340" s="42">
        <v>15610</v>
      </c>
      <c r="K340" s="50">
        <f t="shared" si="11"/>
        <v>0.70128891736066634</v>
      </c>
      <c r="M340" s="46"/>
      <c r="N340" s="42"/>
    </row>
    <row r="341" spans="1:14" x14ac:dyDescent="0.25">
      <c r="A341" s="39" t="s">
        <v>372</v>
      </c>
      <c r="B341" s="40">
        <v>6003362</v>
      </c>
      <c r="C341" s="40">
        <v>146092</v>
      </c>
      <c r="D341" s="51">
        <v>45108</v>
      </c>
      <c r="E341" s="51">
        <v>45473</v>
      </c>
      <c r="F341" s="52">
        <v>1726</v>
      </c>
      <c r="G341" s="52">
        <v>4795</v>
      </c>
      <c r="H341" s="52">
        <v>2197.44</v>
      </c>
      <c r="I341" s="52">
        <f t="shared" si="10"/>
        <v>8718.44</v>
      </c>
      <c r="J341" s="52">
        <v>11520</v>
      </c>
      <c r="K341" s="53">
        <f t="shared" si="11"/>
        <v>0.75680902777777781</v>
      </c>
      <c r="M341" s="46"/>
      <c r="N341" s="42"/>
    </row>
    <row r="342" spans="1:14" x14ac:dyDescent="0.25">
      <c r="A342" s="37" t="s">
        <v>373</v>
      </c>
      <c r="B342" s="38">
        <v>6003230</v>
      </c>
      <c r="C342" s="38">
        <v>145863</v>
      </c>
      <c r="D342" s="47">
        <v>45108</v>
      </c>
      <c r="E342" s="47">
        <v>45473</v>
      </c>
      <c r="F342" s="48">
        <v>3093</v>
      </c>
      <c r="G342" s="48">
        <v>17274</v>
      </c>
      <c r="H342" s="48">
        <v>3555.72</v>
      </c>
      <c r="I342" s="48">
        <f t="shared" si="10"/>
        <v>23922.720000000001</v>
      </c>
      <c r="J342" s="48">
        <v>33317</v>
      </c>
      <c r="K342" s="49">
        <f t="shared" si="11"/>
        <v>0.71803343638382811</v>
      </c>
      <c r="M342" s="46"/>
      <c r="N342" s="42"/>
    </row>
    <row r="343" spans="1:14" x14ac:dyDescent="0.25">
      <c r="A343" s="34" t="s">
        <v>374</v>
      </c>
      <c r="B343" s="36">
        <v>6009534</v>
      </c>
      <c r="C343" s="36">
        <v>145655</v>
      </c>
      <c r="D343" s="44">
        <v>45108</v>
      </c>
      <c r="E343" s="44">
        <v>45473</v>
      </c>
      <c r="F343" s="42">
        <v>4614</v>
      </c>
      <c r="G343" s="42">
        <v>16987</v>
      </c>
      <c r="H343" s="42">
        <v>1633.8</v>
      </c>
      <c r="I343" s="42">
        <f t="shared" si="10"/>
        <v>23234.799999999999</v>
      </c>
      <c r="J343" s="42">
        <v>27118</v>
      </c>
      <c r="K343" s="50">
        <f t="shared" si="11"/>
        <v>0.85680359908547821</v>
      </c>
      <c r="M343" s="46"/>
      <c r="N343" s="42"/>
    </row>
    <row r="344" spans="1:14" x14ac:dyDescent="0.25">
      <c r="A344" s="34" t="s">
        <v>375</v>
      </c>
      <c r="B344" s="36">
        <v>6014633</v>
      </c>
      <c r="C344" s="36">
        <v>145994</v>
      </c>
      <c r="D344" s="44">
        <v>45108</v>
      </c>
      <c r="E344" s="44">
        <v>45473</v>
      </c>
      <c r="F344" s="42">
        <v>6605</v>
      </c>
      <c r="G344" s="42">
        <v>16382</v>
      </c>
      <c r="H344" s="42">
        <v>6793.08</v>
      </c>
      <c r="I344" s="42">
        <f t="shared" si="10"/>
        <v>29780.080000000002</v>
      </c>
      <c r="J344" s="42">
        <v>45619</v>
      </c>
      <c r="K344" s="50">
        <f t="shared" si="11"/>
        <v>0.65279992985378898</v>
      </c>
      <c r="M344" s="46"/>
      <c r="N344" s="42"/>
    </row>
    <row r="345" spans="1:14" x14ac:dyDescent="0.25">
      <c r="A345" s="34" t="s">
        <v>376</v>
      </c>
      <c r="B345" s="36">
        <v>6004790</v>
      </c>
      <c r="C345" s="36">
        <v>146049</v>
      </c>
      <c r="D345" s="44">
        <v>45108</v>
      </c>
      <c r="E345" s="44">
        <v>45473</v>
      </c>
      <c r="F345" s="42">
        <v>738</v>
      </c>
      <c r="G345" s="42">
        <v>1533</v>
      </c>
      <c r="H345" s="42">
        <v>1178.52</v>
      </c>
      <c r="I345" s="42">
        <f t="shared" si="10"/>
        <v>3449.52</v>
      </c>
      <c r="J345" s="42">
        <v>10247</v>
      </c>
      <c r="K345" s="50">
        <f t="shared" si="11"/>
        <v>0.3366370645066849</v>
      </c>
      <c r="M345" s="46"/>
      <c r="N345" s="42"/>
    </row>
    <row r="346" spans="1:14" x14ac:dyDescent="0.25">
      <c r="A346" s="39" t="s">
        <v>377</v>
      </c>
      <c r="B346" s="40">
        <v>6004840</v>
      </c>
      <c r="C346" s="40">
        <v>145273</v>
      </c>
      <c r="D346" s="51">
        <v>45108</v>
      </c>
      <c r="E346" s="51">
        <v>45473</v>
      </c>
      <c r="F346" s="52">
        <v>3349</v>
      </c>
      <c r="G346" s="52">
        <v>15784</v>
      </c>
      <c r="H346" s="52">
        <v>654.36</v>
      </c>
      <c r="I346" s="52">
        <f t="shared" si="10"/>
        <v>19787.36</v>
      </c>
      <c r="J346" s="52">
        <v>29811</v>
      </c>
      <c r="K346" s="53">
        <f t="shared" si="11"/>
        <v>0.66376035691523261</v>
      </c>
      <c r="M346" s="46"/>
      <c r="N346" s="42"/>
    </row>
    <row r="347" spans="1:14" x14ac:dyDescent="0.25">
      <c r="A347" s="37" t="s">
        <v>378</v>
      </c>
      <c r="B347" s="38">
        <v>6004899</v>
      </c>
      <c r="C347" s="38">
        <v>146197</v>
      </c>
      <c r="D347" s="47">
        <v>45108</v>
      </c>
      <c r="E347" s="47">
        <v>45473</v>
      </c>
      <c r="F347" s="48">
        <v>3773</v>
      </c>
      <c r="G347" s="48">
        <v>3808</v>
      </c>
      <c r="H347" s="48">
        <v>3464.16</v>
      </c>
      <c r="I347" s="48">
        <f t="shared" si="10"/>
        <v>11045.16</v>
      </c>
      <c r="J347" s="48">
        <v>19781</v>
      </c>
      <c r="K347" s="49">
        <f t="shared" si="11"/>
        <v>0.55837217531975125</v>
      </c>
      <c r="M347" s="46"/>
      <c r="N347" s="42"/>
    </row>
    <row r="348" spans="1:14" x14ac:dyDescent="0.25">
      <c r="A348" s="34" t="s">
        <v>379</v>
      </c>
      <c r="B348" s="36">
        <v>6013312</v>
      </c>
      <c r="C348" s="36">
        <v>145733</v>
      </c>
      <c r="D348" s="44">
        <v>45108</v>
      </c>
      <c r="E348" s="44">
        <v>45473</v>
      </c>
      <c r="F348" s="42">
        <v>5765</v>
      </c>
      <c r="G348" s="42">
        <v>18695</v>
      </c>
      <c r="H348" s="42">
        <v>0</v>
      </c>
      <c r="I348" s="42">
        <f t="shared" si="10"/>
        <v>24460</v>
      </c>
      <c r="J348" s="42">
        <v>52633</v>
      </c>
      <c r="K348" s="50">
        <f t="shared" si="11"/>
        <v>0.46472745235878632</v>
      </c>
      <c r="M348" s="46"/>
      <c r="N348" s="42"/>
    </row>
    <row r="349" spans="1:14" x14ac:dyDescent="0.25">
      <c r="A349" s="34" t="s">
        <v>380</v>
      </c>
      <c r="B349" s="36">
        <v>6004907</v>
      </c>
      <c r="C349" s="36">
        <v>145465</v>
      </c>
      <c r="D349" s="44">
        <v>45108</v>
      </c>
      <c r="E349" s="44">
        <v>45473</v>
      </c>
      <c r="F349" s="42">
        <v>4706</v>
      </c>
      <c r="G349" s="42">
        <v>6070</v>
      </c>
      <c r="H349" s="42">
        <v>611</v>
      </c>
      <c r="I349" s="42">
        <f t="shared" si="10"/>
        <v>11387</v>
      </c>
      <c r="J349" s="42">
        <v>18036</v>
      </c>
      <c r="K349" s="50">
        <f t="shared" si="11"/>
        <v>0.63134841428254607</v>
      </c>
      <c r="M349" s="46"/>
      <c r="N349" s="42"/>
    </row>
    <row r="350" spans="1:14" x14ac:dyDescent="0.25">
      <c r="A350" s="34" t="s">
        <v>381</v>
      </c>
      <c r="B350" s="36">
        <v>6004964</v>
      </c>
      <c r="C350" s="36" t="s">
        <v>382</v>
      </c>
      <c r="D350" s="44">
        <v>45108</v>
      </c>
      <c r="E350" s="44">
        <v>45473</v>
      </c>
      <c r="F350" s="42">
        <v>2192</v>
      </c>
      <c r="G350" s="42">
        <v>25900</v>
      </c>
      <c r="H350" s="42">
        <v>4922</v>
      </c>
      <c r="I350" s="42">
        <f t="shared" si="10"/>
        <v>33014</v>
      </c>
      <c r="J350" s="42">
        <v>33584</v>
      </c>
      <c r="K350" s="50">
        <f t="shared" si="11"/>
        <v>0.98302763220581224</v>
      </c>
      <c r="M350" s="46"/>
      <c r="N350" s="42"/>
    </row>
    <row r="351" spans="1:14" x14ac:dyDescent="0.25">
      <c r="A351" s="39" t="s">
        <v>383</v>
      </c>
      <c r="B351" s="40">
        <v>6005433</v>
      </c>
      <c r="C351" s="40">
        <v>145905</v>
      </c>
      <c r="D351" s="51">
        <v>45108</v>
      </c>
      <c r="E351" s="51">
        <v>45473</v>
      </c>
      <c r="F351" s="52">
        <v>1998</v>
      </c>
      <c r="G351" s="52">
        <v>4769</v>
      </c>
      <c r="H351" s="52">
        <v>531.72</v>
      </c>
      <c r="I351" s="52">
        <f t="shared" si="10"/>
        <v>7298.72</v>
      </c>
      <c r="J351" s="52">
        <v>10166</v>
      </c>
      <c r="K351" s="53">
        <f t="shared" si="11"/>
        <v>0.71795396419437341</v>
      </c>
      <c r="M351" s="46"/>
      <c r="N351" s="42"/>
    </row>
    <row r="352" spans="1:14" x14ac:dyDescent="0.25">
      <c r="A352" s="37" t="s">
        <v>384</v>
      </c>
      <c r="B352" s="38">
        <v>6006126</v>
      </c>
      <c r="C352" s="38">
        <v>145829</v>
      </c>
      <c r="D352" s="47">
        <v>45108</v>
      </c>
      <c r="E352" s="47">
        <v>45473</v>
      </c>
      <c r="F352" s="48">
        <v>7237</v>
      </c>
      <c r="G352" s="48">
        <v>28546</v>
      </c>
      <c r="H352" s="48">
        <v>1278.48</v>
      </c>
      <c r="I352" s="48">
        <f t="shared" si="10"/>
        <v>37061.480000000003</v>
      </c>
      <c r="J352" s="48">
        <v>43660</v>
      </c>
      <c r="K352" s="49">
        <f t="shared" si="11"/>
        <v>0.84886578103527266</v>
      </c>
      <c r="M352" s="46"/>
      <c r="N352" s="42"/>
    </row>
    <row r="353" spans="1:14" x14ac:dyDescent="0.25">
      <c r="A353" s="34" t="s">
        <v>385</v>
      </c>
      <c r="B353" s="36">
        <v>6005011</v>
      </c>
      <c r="C353" s="36">
        <v>145968</v>
      </c>
      <c r="D353" s="44">
        <v>45108</v>
      </c>
      <c r="E353" s="44">
        <v>45473</v>
      </c>
      <c r="F353" s="42">
        <v>2572</v>
      </c>
      <c r="G353" s="42">
        <v>8671</v>
      </c>
      <c r="H353" s="42">
        <v>2011.8</v>
      </c>
      <c r="I353" s="42">
        <f t="shared" si="10"/>
        <v>13254.8</v>
      </c>
      <c r="J353" s="42">
        <v>19945</v>
      </c>
      <c r="K353" s="50">
        <f t="shared" si="11"/>
        <v>0.66456756079217849</v>
      </c>
      <c r="M353" s="46"/>
      <c r="N353" s="42"/>
    </row>
    <row r="354" spans="1:14" x14ac:dyDescent="0.25">
      <c r="A354" s="34" t="s">
        <v>386</v>
      </c>
      <c r="B354" s="36">
        <v>6008999</v>
      </c>
      <c r="C354" s="36">
        <v>146123</v>
      </c>
      <c r="D354" s="44">
        <v>45108</v>
      </c>
      <c r="E354" s="44">
        <v>45473</v>
      </c>
      <c r="F354" s="42">
        <v>2895</v>
      </c>
      <c r="G354" s="42">
        <v>8583</v>
      </c>
      <c r="H354" s="42">
        <v>1017.24</v>
      </c>
      <c r="I354" s="42">
        <f t="shared" si="10"/>
        <v>12495.24</v>
      </c>
      <c r="J354" s="42">
        <v>19160</v>
      </c>
      <c r="K354" s="50">
        <f t="shared" si="11"/>
        <v>0.65215240083507309</v>
      </c>
      <c r="M354" s="46"/>
      <c r="N354" s="42"/>
    </row>
    <row r="355" spans="1:14" x14ac:dyDescent="0.25">
      <c r="A355" s="34" t="s">
        <v>387</v>
      </c>
      <c r="B355" s="36">
        <v>6019723</v>
      </c>
      <c r="C355" s="36">
        <v>145971</v>
      </c>
      <c r="D355" s="44">
        <v>45108</v>
      </c>
      <c r="E355" s="44">
        <v>45473</v>
      </c>
      <c r="F355" s="42">
        <v>12842</v>
      </c>
      <c r="G355" s="42">
        <v>13533</v>
      </c>
      <c r="H355" s="42">
        <v>5434.8</v>
      </c>
      <c r="I355" s="42">
        <f t="shared" si="10"/>
        <v>31809.8</v>
      </c>
      <c r="J355" s="42">
        <v>38456</v>
      </c>
      <c r="K355" s="50">
        <f t="shared" si="11"/>
        <v>0.8271739130434782</v>
      </c>
      <c r="M355" s="46"/>
      <c r="N355" s="42"/>
    </row>
    <row r="356" spans="1:14" x14ac:dyDescent="0.25">
      <c r="A356" s="39" t="s">
        <v>388</v>
      </c>
      <c r="B356" s="40">
        <v>6005169</v>
      </c>
      <c r="C356" s="40">
        <v>145235</v>
      </c>
      <c r="D356" s="51">
        <v>45108</v>
      </c>
      <c r="E356" s="51">
        <v>45473</v>
      </c>
      <c r="F356" s="52">
        <v>1604</v>
      </c>
      <c r="G356" s="52">
        <v>24907</v>
      </c>
      <c r="H356" s="52">
        <v>5851</v>
      </c>
      <c r="I356" s="52">
        <f t="shared" si="10"/>
        <v>32362</v>
      </c>
      <c r="J356" s="52">
        <v>33828</v>
      </c>
      <c r="K356" s="53">
        <f t="shared" si="11"/>
        <v>0.95666311930944781</v>
      </c>
      <c r="M356" s="46"/>
      <c r="N356" s="42"/>
    </row>
    <row r="357" spans="1:14" x14ac:dyDescent="0.25">
      <c r="A357" s="37" t="s">
        <v>389</v>
      </c>
      <c r="B357" s="38">
        <v>6005185</v>
      </c>
      <c r="C357" s="38">
        <v>145256</v>
      </c>
      <c r="D357" s="47">
        <v>45108</v>
      </c>
      <c r="E357" s="47">
        <v>45473</v>
      </c>
      <c r="F357" s="48">
        <v>5037</v>
      </c>
      <c r="G357" s="48">
        <v>7821</v>
      </c>
      <c r="H357" s="48">
        <v>6714</v>
      </c>
      <c r="I357" s="48">
        <f t="shared" si="10"/>
        <v>19572</v>
      </c>
      <c r="J357" s="48">
        <v>41695</v>
      </c>
      <c r="K357" s="49">
        <f t="shared" si="11"/>
        <v>0.46940880201463003</v>
      </c>
      <c r="M357" s="46"/>
      <c r="N357" s="42"/>
    </row>
    <row r="358" spans="1:14" x14ac:dyDescent="0.25">
      <c r="A358" s="34" t="s">
        <v>390</v>
      </c>
      <c r="B358" s="36">
        <v>6012835</v>
      </c>
      <c r="C358" s="36">
        <v>145694</v>
      </c>
      <c r="D358" s="44">
        <v>45108</v>
      </c>
      <c r="E358" s="44">
        <v>45473</v>
      </c>
      <c r="F358" s="42">
        <v>8118</v>
      </c>
      <c r="G358" s="42">
        <v>8703</v>
      </c>
      <c r="H358" s="42">
        <v>4788.84</v>
      </c>
      <c r="I358" s="42">
        <f t="shared" si="10"/>
        <v>21609.84</v>
      </c>
      <c r="J358" s="42">
        <v>36384</v>
      </c>
      <c r="K358" s="50">
        <f t="shared" si="11"/>
        <v>0.59393799472295516</v>
      </c>
      <c r="M358" s="46"/>
      <c r="N358" s="42"/>
    </row>
    <row r="359" spans="1:14" x14ac:dyDescent="0.25">
      <c r="A359" s="34" t="s">
        <v>391</v>
      </c>
      <c r="B359" s="36">
        <v>6012017</v>
      </c>
      <c r="C359" s="36">
        <v>145646</v>
      </c>
      <c r="D359" s="44">
        <v>45108</v>
      </c>
      <c r="E359" s="44">
        <v>45473</v>
      </c>
      <c r="F359" s="42">
        <v>6177</v>
      </c>
      <c r="G359" s="42">
        <v>10954</v>
      </c>
      <c r="H359" s="42">
        <v>7630.56</v>
      </c>
      <c r="I359" s="42">
        <f t="shared" si="10"/>
        <v>24761.56</v>
      </c>
      <c r="J359" s="42">
        <v>41044</v>
      </c>
      <c r="K359" s="50">
        <f t="shared" si="11"/>
        <v>0.60329305135951661</v>
      </c>
      <c r="M359" s="46"/>
      <c r="N359" s="42"/>
    </row>
    <row r="360" spans="1:14" x14ac:dyDescent="0.25">
      <c r="A360" s="34" t="s">
        <v>392</v>
      </c>
      <c r="B360" s="36">
        <v>6005227</v>
      </c>
      <c r="C360" s="36">
        <v>145654</v>
      </c>
      <c r="D360" s="44">
        <v>45108</v>
      </c>
      <c r="E360" s="44">
        <v>45473</v>
      </c>
      <c r="F360" s="42">
        <v>7239</v>
      </c>
      <c r="G360" s="42">
        <v>29829</v>
      </c>
      <c r="H360" s="42">
        <v>8987</v>
      </c>
      <c r="I360" s="42">
        <f t="shared" si="10"/>
        <v>46055</v>
      </c>
      <c r="J360" s="42">
        <v>51313</v>
      </c>
      <c r="K360" s="50">
        <f t="shared" si="11"/>
        <v>0.89753084013797668</v>
      </c>
      <c r="M360" s="46"/>
      <c r="N360" s="42"/>
    </row>
    <row r="361" spans="1:14" x14ac:dyDescent="0.25">
      <c r="A361" s="39" t="s">
        <v>393</v>
      </c>
      <c r="B361" s="40">
        <v>6005235</v>
      </c>
      <c r="C361" s="40">
        <v>145761</v>
      </c>
      <c r="D361" s="51">
        <v>45108</v>
      </c>
      <c r="E361" s="51">
        <v>45473</v>
      </c>
      <c r="F361" s="52">
        <v>3370</v>
      </c>
      <c r="G361" s="52">
        <v>13219</v>
      </c>
      <c r="H361" s="52">
        <v>6824</v>
      </c>
      <c r="I361" s="52">
        <f t="shared" si="10"/>
        <v>23413</v>
      </c>
      <c r="J361" s="52">
        <v>42781</v>
      </c>
      <c r="K361" s="53">
        <f t="shared" si="11"/>
        <v>0.54727565975549897</v>
      </c>
      <c r="M361" s="46"/>
      <c r="N361" s="42"/>
    </row>
    <row r="362" spans="1:14" x14ac:dyDescent="0.25">
      <c r="A362" s="37" t="s">
        <v>394</v>
      </c>
      <c r="B362" s="38">
        <v>6000640</v>
      </c>
      <c r="C362" s="38">
        <v>145334</v>
      </c>
      <c r="D362" s="47">
        <v>45108</v>
      </c>
      <c r="E362" s="47">
        <v>45473</v>
      </c>
      <c r="F362" s="48">
        <v>7340</v>
      </c>
      <c r="G362" s="48">
        <v>30706</v>
      </c>
      <c r="H362" s="48">
        <v>6489</v>
      </c>
      <c r="I362" s="48">
        <f t="shared" si="10"/>
        <v>44535</v>
      </c>
      <c r="J362" s="48">
        <v>52551</v>
      </c>
      <c r="K362" s="49">
        <f t="shared" si="11"/>
        <v>0.84746246503396705</v>
      </c>
      <c r="M362" s="46"/>
      <c r="N362" s="42"/>
    </row>
    <row r="363" spans="1:14" x14ac:dyDescent="0.25">
      <c r="A363" s="34" t="s">
        <v>395</v>
      </c>
      <c r="B363" s="36">
        <v>6007918</v>
      </c>
      <c r="C363" s="36">
        <v>145424</v>
      </c>
      <c r="D363" s="44">
        <v>45108</v>
      </c>
      <c r="E363" s="44">
        <v>45473</v>
      </c>
      <c r="F363" s="42">
        <v>5419</v>
      </c>
      <c r="G363" s="42">
        <v>24772</v>
      </c>
      <c r="H363" s="42">
        <v>4445</v>
      </c>
      <c r="I363" s="42">
        <f t="shared" si="10"/>
        <v>34636</v>
      </c>
      <c r="J363" s="42">
        <v>37174</v>
      </c>
      <c r="K363" s="50">
        <f t="shared" si="11"/>
        <v>0.93172647549362453</v>
      </c>
      <c r="M363" s="46"/>
      <c r="N363" s="42"/>
    </row>
    <row r="364" spans="1:14" x14ac:dyDescent="0.25">
      <c r="A364" s="34" t="s">
        <v>396</v>
      </c>
      <c r="B364" s="36">
        <v>6001044</v>
      </c>
      <c r="C364" s="36">
        <v>145897</v>
      </c>
      <c r="D364" s="44">
        <v>45108</v>
      </c>
      <c r="E364" s="44">
        <v>45473</v>
      </c>
      <c r="F364" s="42">
        <v>3873</v>
      </c>
      <c r="G364" s="42">
        <v>7318</v>
      </c>
      <c r="H364" s="42">
        <v>4541</v>
      </c>
      <c r="I364" s="42">
        <f t="shared" si="10"/>
        <v>15732</v>
      </c>
      <c r="J364" s="42">
        <v>20432</v>
      </c>
      <c r="K364" s="50">
        <f t="shared" si="11"/>
        <v>0.76996867658574786</v>
      </c>
      <c r="M364" s="46"/>
      <c r="N364" s="42"/>
    </row>
    <row r="365" spans="1:14" x14ac:dyDescent="0.25">
      <c r="A365" s="34" t="s">
        <v>397</v>
      </c>
      <c r="B365" s="36">
        <v>6005284</v>
      </c>
      <c r="C365" s="36">
        <v>145382</v>
      </c>
      <c r="D365" s="44">
        <v>45108</v>
      </c>
      <c r="E365" s="44">
        <v>45473</v>
      </c>
      <c r="F365" s="42">
        <v>10790</v>
      </c>
      <c r="G365" s="42">
        <v>30759</v>
      </c>
      <c r="H365" s="42">
        <v>11718.84</v>
      </c>
      <c r="I365" s="42">
        <f t="shared" si="10"/>
        <v>53267.839999999997</v>
      </c>
      <c r="J365" s="42">
        <v>76843</v>
      </c>
      <c r="K365" s="50">
        <f t="shared" si="11"/>
        <v>0.69320354489023073</v>
      </c>
      <c r="M365" s="46"/>
      <c r="N365" s="42"/>
    </row>
    <row r="366" spans="1:14" x14ac:dyDescent="0.25">
      <c r="A366" s="39" t="s">
        <v>398</v>
      </c>
      <c r="B366" s="40">
        <v>6014492</v>
      </c>
      <c r="C366" s="40">
        <v>145901</v>
      </c>
      <c r="D366" s="51">
        <v>45108</v>
      </c>
      <c r="E366" s="51">
        <v>45473</v>
      </c>
      <c r="F366" s="52">
        <v>7655</v>
      </c>
      <c r="G366" s="52">
        <v>11605</v>
      </c>
      <c r="H366" s="52">
        <v>6687</v>
      </c>
      <c r="I366" s="52">
        <f t="shared" si="10"/>
        <v>25947</v>
      </c>
      <c r="J366" s="52">
        <v>44269</v>
      </c>
      <c r="K366" s="53">
        <f t="shared" si="11"/>
        <v>0.58612121349025281</v>
      </c>
      <c r="M366" s="46"/>
      <c r="N366" s="42"/>
    </row>
    <row r="367" spans="1:14" x14ac:dyDescent="0.25">
      <c r="A367" s="37" t="s">
        <v>399</v>
      </c>
      <c r="B367" s="38">
        <v>6005292</v>
      </c>
      <c r="C367" s="38">
        <v>146114</v>
      </c>
      <c r="D367" s="47">
        <v>45108</v>
      </c>
      <c r="E367" s="47">
        <v>45473</v>
      </c>
      <c r="F367" s="48">
        <v>848</v>
      </c>
      <c r="G367" s="48">
        <v>4566</v>
      </c>
      <c r="H367" s="48">
        <v>2943.36</v>
      </c>
      <c r="I367" s="48">
        <f t="shared" si="10"/>
        <v>8357.36</v>
      </c>
      <c r="J367" s="48">
        <v>20787</v>
      </c>
      <c r="K367" s="49">
        <f t="shared" si="11"/>
        <v>0.40204743349208644</v>
      </c>
      <c r="M367" s="46"/>
      <c r="N367" s="42"/>
    </row>
    <row r="368" spans="1:14" x14ac:dyDescent="0.25">
      <c r="A368" s="34" t="s">
        <v>400</v>
      </c>
      <c r="B368" s="36">
        <v>6005300</v>
      </c>
      <c r="C368" s="36">
        <v>146026</v>
      </c>
      <c r="D368" s="44">
        <v>45108</v>
      </c>
      <c r="E368" s="44">
        <v>45473</v>
      </c>
      <c r="F368" s="42">
        <v>10020</v>
      </c>
      <c r="G368" s="42">
        <v>10969</v>
      </c>
      <c r="H368" s="42">
        <v>5256.72</v>
      </c>
      <c r="I368" s="42">
        <f t="shared" si="10"/>
        <v>26245.72</v>
      </c>
      <c r="J368" s="42">
        <v>46535</v>
      </c>
      <c r="K368" s="50">
        <f t="shared" si="11"/>
        <v>0.56399957021596647</v>
      </c>
      <c r="M368" s="46"/>
      <c r="N368" s="42"/>
    </row>
    <row r="369" spans="1:14" x14ac:dyDescent="0.25">
      <c r="A369" s="34" t="s">
        <v>401</v>
      </c>
      <c r="B369" s="36">
        <v>6011993</v>
      </c>
      <c r="C369" s="36">
        <v>145638</v>
      </c>
      <c r="D369" s="44">
        <v>45108</v>
      </c>
      <c r="E369" s="44">
        <v>45473</v>
      </c>
      <c r="F369" s="42">
        <v>6599</v>
      </c>
      <c r="G369" s="42">
        <v>18551</v>
      </c>
      <c r="H369" s="42">
        <v>1517.04</v>
      </c>
      <c r="I369" s="42">
        <f t="shared" si="10"/>
        <v>26667.040000000001</v>
      </c>
      <c r="J369" s="42">
        <v>34122</v>
      </c>
      <c r="K369" s="50">
        <f t="shared" si="11"/>
        <v>0.78152042670417909</v>
      </c>
      <c r="M369" s="46"/>
      <c r="N369" s="42"/>
    </row>
    <row r="370" spans="1:14" x14ac:dyDescent="0.25">
      <c r="A370" s="34" t="s">
        <v>402</v>
      </c>
      <c r="B370" s="36">
        <v>6005318</v>
      </c>
      <c r="C370" s="36">
        <v>145511</v>
      </c>
      <c r="D370" s="44">
        <v>45108</v>
      </c>
      <c r="E370" s="44">
        <v>45473</v>
      </c>
      <c r="F370" s="42">
        <v>9700</v>
      </c>
      <c r="G370" s="42">
        <v>22730</v>
      </c>
      <c r="H370" s="42">
        <v>6093.36</v>
      </c>
      <c r="I370" s="42">
        <f t="shared" si="10"/>
        <v>38523.360000000001</v>
      </c>
      <c r="J370" s="42">
        <v>49228</v>
      </c>
      <c r="K370" s="50">
        <f t="shared" si="11"/>
        <v>0.78254976842447388</v>
      </c>
      <c r="M370" s="46"/>
      <c r="N370" s="42"/>
    </row>
    <row r="371" spans="1:14" x14ac:dyDescent="0.25">
      <c r="A371" s="39" t="s">
        <v>403</v>
      </c>
      <c r="B371" s="40">
        <v>6012967</v>
      </c>
      <c r="C371" s="40">
        <v>145700</v>
      </c>
      <c r="D371" s="51">
        <v>45108</v>
      </c>
      <c r="E371" s="51">
        <v>45473</v>
      </c>
      <c r="F371" s="52">
        <v>10920</v>
      </c>
      <c r="G371" s="52">
        <v>25481</v>
      </c>
      <c r="H371" s="52">
        <v>3896.76</v>
      </c>
      <c r="I371" s="52">
        <f t="shared" si="10"/>
        <v>40297.760000000002</v>
      </c>
      <c r="J371" s="52">
        <v>53180</v>
      </c>
      <c r="K371" s="53">
        <f t="shared" si="11"/>
        <v>0.75776156449793164</v>
      </c>
      <c r="M371" s="46"/>
      <c r="N371" s="42"/>
    </row>
    <row r="372" spans="1:14" x14ac:dyDescent="0.25">
      <c r="A372" s="37" t="s">
        <v>404</v>
      </c>
      <c r="B372" s="38">
        <v>6013098</v>
      </c>
      <c r="C372" s="38">
        <v>145711</v>
      </c>
      <c r="D372" s="47">
        <v>45108</v>
      </c>
      <c r="E372" s="47">
        <v>45473</v>
      </c>
      <c r="F372" s="48">
        <v>4607</v>
      </c>
      <c r="G372" s="48">
        <v>5917</v>
      </c>
      <c r="H372" s="48">
        <v>5826.24</v>
      </c>
      <c r="I372" s="48">
        <f t="shared" si="10"/>
        <v>16350.24</v>
      </c>
      <c r="J372" s="48">
        <v>36314</v>
      </c>
      <c r="K372" s="49">
        <f t="shared" si="11"/>
        <v>0.45024618604395</v>
      </c>
      <c r="M372" s="46"/>
      <c r="N372" s="42"/>
    </row>
    <row r="373" spans="1:14" x14ac:dyDescent="0.25">
      <c r="A373" s="34" t="s">
        <v>405</v>
      </c>
      <c r="B373" s="36">
        <v>6013361</v>
      </c>
      <c r="C373" s="36">
        <v>145737</v>
      </c>
      <c r="D373" s="44">
        <v>45108</v>
      </c>
      <c r="E373" s="44">
        <v>45473</v>
      </c>
      <c r="F373" s="42">
        <v>6325</v>
      </c>
      <c r="G373" s="42">
        <v>8475</v>
      </c>
      <c r="H373" s="42">
        <v>7201.32</v>
      </c>
      <c r="I373" s="42">
        <f t="shared" si="10"/>
        <v>22001.32</v>
      </c>
      <c r="J373" s="42">
        <v>33372</v>
      </c>
      <c r="K373" s="50">
        <f t="shared" si="11"/>
        <v>0.6592748411842263</v>
      </c>
      <c r="M373" s="46"/>
      <c r="N373" s="42"/>
    </row>
    <row r="374" spans="1:14" x14ac:dyDescent="0.25">
      <c r="A374" s="34" t="s">
        <v>406</v>
      </c>
      <c r="B374" s="36">
        <v>6014138</v>
      </c>
      <c r="C374" s="36">
        <v>145816</v>
      </c>
      <c r="D374" s="44">
        <v>45108</v>
      </c>
      <c r="E374" s="44">
        <v>45473</v>
      </c>
      <c r="F374" s="42">
        <v>10931</v>
      </c>
      <c r="G374" s="42">
        <v>19791</v>
      </c>
      <c r="H374" s="42">
        <v>6936</v>
      </c>
      <c r="I374" s="42">
        <f t="shared" si="10"/>
        <v>37658</v>
      </c>
      <c r="J374" s="42">
        <v>50066</v>
      </c>
      <c r="K374" s="50">
        <f t="shared" si="11"/>
        <v>0.75216713937602364</v>
      </c>
      <c r="M374" s="46"/>
      <c r="N374" s="42"/>
    </row>
    <row r="375" spans="1:14" x14ac:dyDescent="0.25">
      <c r="A375" s="34" t="s">
        <v>407</v>
      </c>
      <c r="B375" s="36">
        <v>6014682</v>
      </c>
      <c r="C375" s="36">
        <v>145899</v>
      </c>
      <c r="D375" s="44">
        <v>45108</v>
      </c>
      <c r="E375" s="44">
        <v>45473</v>
      </c>
      <c r="F375" s="42">
        <v>11258</v>
      </c>
      <c r="G375" s="42">
        <v>12951</v>
      </c>
      <c r="H375" s="42">
        <v>13133</v>
      </c>
      <c r="I375" s="42">
        <f t="shared" si="10"/>
        <v>37342</v>
      </c>
      <c r="J375" s="42">
        <v>63120</v>
      </c>
      <c r="K375" s="50">
        <f t="shared" si="11"/>
        <v>0.59160329531051969</v>
      </c>
      <c r="M375" s="46"/>
      <c r="N375" s="42"/>
    </row>
    <row r="376" spans="1:14" x14ac:dyDescent="0.25">
      <c r="A376" s="39" t="s">
        <v>408</v>
      </c>
      <c r="B376" s="40">
        <v>6012553</v>
      </c>
      <c r="C376" s="40">
        <v>145678</v>
      </c>
      <c r="D376" s="51">
        <v>45108</v>
      </c>
      <c r="E376" s="51">
        <v>45473</v>
      </c>
      <c r="F376" s="52">
        <v>9166</v>
      </c>
      <c r="G376" s="52">
        <v>24811</v>
      </c>
      <c r="H376" s="52">
        <v>4316.76</v>
      </c>
      <c r="I376" s="52">
        <f t="shared" si="10"/>
        <v>38293.760000000002</v>
      </c>
      <c r="J376" s="52">
        <v>55085</v>
      </c>
      <c r="K376" s="53">
        <f t="shared" si="11"/>
        <v>0.69517581918852689</v>
      </c>
      <c r="M376" s="46"/>
      <c r="N376" s="42"/>
    </row>
    <row r="377" spans="1:14" x14ac:dyDescent="0.25">
      <c r="A377" s="37" t="s">
        <v>409</v>
      </c>
      <c r="B377" s="38">
        <v>6005359</v>
      </c>
      <c r="C377" s="38">
        <v>145344</v>
      </c>
      <c r="D377" s="47">
        <v>45108</v>
      </c>
      <c r="E377" s="47">
        <v>45473</v>
      </c>
      <c r="F377" s="48">
        <v>822</v>
      </c>
      <c r="G377" s="48">
        <v>1011</v>
      </c>
      <c r="H377" s="48">
        <v>72</v>
      </c>
      <c r="I377" s="48">
        <f t="shared" si="10"/>
        <v>1905</v>
      </c>
      <c r="J377" s="48">
        <v>10989</v>
      </c>
      <c r="K377" s="49">
        <f t="shared" si="11"/>
        <v>0.17335517335517336</v>
      </c>
      <c r="M377" s="46"/>
      <c r="N377" s="42"/>
    </row>
    <row r="378" spans="1:14" x14ac:dyDescent="0.25">
      <c r="A378" s="34" t="s">
        <v>410</v>
      </c>
      <c r="B378" s="36">
        <v>6005375</v>
      </c>
      <c r="C378" s="36">
        <v>145931</v>
      </c>
      <c r="D378" s="44">
        <v>45108</v>
      </c>
      <c r="E378" s="44">
        <v>45473</v>
      </c>
      <c r="F378" s="42">
        <v>27058</v>
      </c>
      <c r="G378" s="42">
        <v>29210</v>
      </c>
      <c r="H378" s="42">
        <v>11193</v>
      </c>
      <c r="I378" s="42">
        <f t="shared" si="10"/>
        <v>67461</v>
      </c>
      <c r="J378" s="42">
        <v>82341</v>
      </c>
      <c r="K378" s="50">
        <f t="shared" si="11"/>
        <v>0.81928808248624618</v>
      </c>
      <c r="M378" s="46"/>
      <c r="N378" s="42"/>
    </row>
    <row r="379" spans="1:14" x14ac:dyDescent="0.25">
      <c r="A379" s="34" t="s">
        <v>411</v>
      </c>
      <c r="B379" s="36">
        <v>6009005</v>
      </c>
      <c r="C379" s="36">
        <v>146189</v>
      </c>
      <c r="D379" s="44">
        <v>45108</v>
      </c>
      <c r="E379" s="44">
        <v>45473</v>
      </c>
      <c r="F379" s="42">
        <v>2250</v>
      </c>
      <c r="G379" s="42">
        <v>5527</v>
      </c>
      <c r="H379" s="42">
        <v>1781</v>
      </c>
      <c r="I379" s="42">
        <f t="shared" si="10"/>
        <v>9558</v>
      </c>
      <c r="J379" s="42">
        <v>10721</v>
      </c>
      <c r="K379" s="50">
        <f t="shared" si="11"/>
        <v>0.89152131331032558</v>
      </c>
      <c r="M379" s="46"/>
      <c r="N379" s="42"/>
    </row>
    <row r="380" spans="1:14" x14ac:dyDescent="0.25">
      <c r="A380" s="34" t="s">
        <v>412</v>
      </c>
      <c r="B380" s="36">
        <v>6005563</v>
      </c>
      <c r="C380" s="36">
        <v>146185</v>
      </c>
      <c r="D380" s="44">
        <v>45108</v>
      </c>
      <c r="E380" s="44">
        <v>45473</v>
      </c>
      <c r="F380" s="42">
        <v>1730</v>
      </c>
      <c r="G380" s="42">
        <v>10113</v>
      </c>
      <c r="H380" s="42">
        <v>2152.92</v>
      </c>
      <c r="I380" s="42">
        <f t="shared" si="10"/>
        <v>13995.92</v>
      </c>
      <c r="J380" s="42">
        <v>15504</v>
      </c>
      <c r="K380" s="50">
        <f t="shared" si="11"/>
        <v>0.90272961816305475</v>
      </c>
      <c r="M380" s="46"/>
      <c r="N380" s="42"/>
    </row>
    <row r="381" spans="1:14" x14ac:dyDescent="0.25">
      <c r="A381" s="39" t="s">
        <v>413</v>
      </c>
      <c r="B381" s="40">
        <v>6007140</v>
      </c>
      <c r="C381" s="40">
        <v>146018</v>
      </c>
      <c r="D381" s="51">
        <v>45108</v>
      </c>
      <c r="E381" s="51">
        <v>45473</v>
      </c>
      <c r="F381" s="52">
        <v>2194</v>
      </c>
      <c r="G381" s="52">
        <v>25283</v>
      </c>
      <c r="H381" s="52">
        <v>1774.08</v>
      </c>
      <c r="I381" s="52">
        <f t="shared" si="10"/>
        <v>29251.08</v>
      </c>
      <c r="J381" s="52">
        <v>33348</v>
      </c>
      <c r="K381" s="53">
        <f t="shared" si="11"/>
        <v>0.87714645555955384</v>
      </c>
      <c r="M381" s="46"/>
      <c r="N381" s="42"/>
    </row>
    <row r="382" spans="1:14" x14ac:dyDescent="0.25">
      <c r="A382" s="37" t="s">
        <v>414</v>
      </c>
      <c r="B382" s="38">
        <v>6011597</v>
      </c>
      <c r="C382" s="38">
        <v>145600</v>
      </c>
      <c r="D382" s="47">
        <v>45108</v>
      </c>
      <c r="E382" s="47">
        <v>45473</v>
      </c>
      <c r="F382" s="48">
        <v>3534</v>
      </c>
      <c r="G382" s="48">
        <v>7305</v>
      </c>
      <c r="H382" s="48">
        <v>4419.24</v>
      </c>
      <c r="I382" s="48">
        <f t="shared" si="10"/>
        <v>15258.24</v>
      </c>
      <c r="J382" s="48">
        <v>23014</v>
      </c>
      <c r="K382" s="49">
        <f t="shared" si="11"/>
        <v>0.66299817502389846</v>
      </c>
      <c r="M382" s="46"/>
      <c r="N382" s="42"/>
    </row>
    <row r="383" spans="1:14" x14ac:dyDescent="0.25">
      <c r="A383" s="34" t="s">
        <v>415</v>
      </c>
      <c r="B383" s="36">
        <v>6000244</v>
      </c>
      <c r="C383" s="36">
        <v>145031</v>
      </c>
      <c r="D383" s="44">
        <v>45108</v>
      </c>
      <c r="E383" s="44">
        <v>45473</v>
      </c>
      <c r="F383" s="42">
        <v>5241</v>
      </c>
      <c r="G383" s="42">
        <v>10048</v>
      </c>
      <c r="H383" s="42">
        <v>7380.24</v>
      </c>
      <c r="I383" s="42">
        <f t="shared" si="10"/>
        <v>22669.239999999998</v>
      </c>
      <c r="J383" s="42">
        <v>32193</v>
      </c>
      <c r="K383" s="50">
        <f t="shared" si="11"/>
        <v>0.70416674432330006</v>
      </c>
      <c r="M383" s="46"/>
      <c r="N383" s="42"/>
    </row>
    <row r="384" spans="1:14" x14ac:dyDescent="0.25">
      <c r="A384" s="34" t="s">
        <v>416</v>
      </c>
      <c r="B384" s="36">
        <v>6005722</v>
      </c>
      <c r="C384" s="36">
        <v>145431</v>
      </c>
      <c r="D384" s="44">
        <v>45108</v>
      </c>
      <c r="E384" s="44">
        <v>45473</v>
      </c>
      <c r="F384" s="42">
        <v>3025</v>
      </c>
      <c r="G384" s="42">
        <v>5916</v>
      </c>
      <c r="H384" s="42">
        <v>4602.3599999999997</v>
      </c>
      <c r="I384" s="42">
        <f t="shared" si="10"/>
        <v>13543.36</v>
      </c>
      <c r="J384" s="42">
        <v>20955</v>
      </c>
      <c r="K384" s="50">
        <f t="shared" si="11"/>
        <v>0.64630684800763538</v>
      </c>
      <c r="M384" s="46"/>
      <c r="N384" s="42"/>
    </row>
    <row r="385" spans="1:14" x14ac:dyDescent="0.25">
      <c r="A385" s="34" t="s">
        <v>417</v>
      </c>
      <c r="B385" s="36">
        <v>6016943</v>
      </c>
      <c r="C385" s="36">
        <v>146184</v>
      </c>
      <c r="D385" s="44">
        <v>45108</v>
      </c>
      <c r="E385" s="44">
        <v>45473</v>
      </c>
      <c r="F385" s="42">
        <v>422</v>
      </c>
      <c r="G385" s="42">
        <v>204</v>
      </c>
      <c r="H385" s="42">
        <v>0</v>
      </c>
      <c r="I385" s="42">
        <f t="shared" si="10"/>
        <v>626</v>
      </c>
      <c r="J385" s="42">
        <v>6483</v>
      </c>
      <c r="K385" s="50">
        <f t="shared" si="11"/>
        <v>9.6560234459355243E-2</v>
      </c>
      <c r="M385" s="46"/>
      <c r="N385" s="42"/>
    </row>
    <row r="386" spans="1:14" x14ac:dyDescent="0.25">
      <c r="A386" s="39" t="s">
        <v>418</v>
      </c>
      <c r="B386" s="40">
        <v>6005599</v>
      </c>
      <c r="C386" s="40">
        <v>145380</v>
      </c>
      <c r="D386" s="51">
        <v>45108</v>
      </c>
      <c r="E386" s="51">
        <v>45473</v>
      </c>
      <c r="F386" s="52">
        <v>209</v>
      </c>
      <c r="G386" s="52">
        <v>1099</v>
      </c>
      <c r="H386" s="52">
        <v>1780.8</v>
      </c>
      <c r="I386" s="52">
        <f t="shared" si="10"/>
        <v>3088.8</v>
      </c>
      <c r="J386" s="52">
        <v>16460</v>
      </c>
      <c r="K386" s="53">
        <f t="shared" si="11"/>
        <v>0.18765492102065615</v>
      </c>
      <c r="M386" s="46"/>
      <c r="N386" s="42"/>
    </row>
    <row r="387" spans="1:14" x14ac:dyDescent="0.25">
      <c r="A387" s="37" t="s">
        <v>419</v>
      </c>
      <c r="B387" s="38">
        <v>6005607</v>
      </c>
      <c r="C387" s="38">
        <v>145739</v>
      </c>
      <c r="D387" s="47">
        <v>45108</v>
      </c>
      <c r="E387" s="47">
        <v>45473</v>
      </c>
      <c r="F387" s="48">
        <v>6954</v>
      </c>
      <c r="G387" s="48">
        <v>8187</v>
      </c>
      <c r="H387" s="48">
        <v>1879</v>
      </c>
      <c r="I387" s="48">
        <f t="shared" si="10"/>
        <v>17020</v>
      </c>
      <c r="J387" s="48">
        <v>89939</v>
      </c>
      <c r="K387" s="49">
        <f t="shared" si="11"/>
        <v>0.18923937335305041</v>
      </c>
      <c r="M387" s="46"/>
      <c r="N387" s="42"/>
    </row>
    <row r="388" spans="1:14" x14ac:dyDescent="0.25">
      <c r="A388" s="34" t="s">
        <v>420</v>
      </c>
      <c r="B388" s="36">
        <v>6005615</v>
      </c>
      <c r="C388" s="36">
        <v>145768</v>
      </c>
      <c r="D388" s="44">
        <v>45108</v>
      </c>
      <c r="E388" s="44">
        <v>45473</v>
      </c>
      <c r="F388" s="42">
        <v>670</v>
      </c>
      <c r="G388" s="42">
        <v>0</v>
      </c>
      <c r="H388" s="42">
        <v>336</v>
      </c>
      <c r="I388" s="42">
        <f t="shared" si="10"/>
        <v>1006</v>
      </c>
      <c r="J388" s="42">
        <v>26408</v>
      </c>
      <c r="K388" s="50">
        <f t="shared" si="11"/>
        <v>3.809451681308694E-2</v>
      </c>
      <c r="M388" s="46"/>
      <c r="N388" s="42"/>
    </row>
    <row r="389" spans="1:14" x14ac:dyDescent="0.25">
      <c r="A389" s="34" t="s">
        <v>421</v>
      </c>
      <c r="B389" s="36">
        <v>6009013</v>
      </c>
      <c r="C389" s="36">
        <v>146191</v>
      </c>
      <c r="D389" s="44">
        <v>45108</v>
      </c>
      <c r="E389" s="44">
        <v>45473</v>
      </c>
      <c r="F389" s="42">
        <v>5956</v>
      </c>
      <c r="G389" s="42">
        <v>36515</v>
      </c>
      <c r="H389" s="42">
        <v>618.24</v>
      </c>
      <c r="I389" s="42">
        <f t="shared" si="10"/>
        <v>43089.24</v>
      </c>
      <c r="J389" s="42">
        <v>44675</v>
      </c>
      <c r="K389" s="50">
        <f t="shared" si="11"/>
        <v>0.96450453273642978</v>
      </c>
      <c r="M389" s="46"/>
      <c r="N389" s="42"/>
    </row>
    <row r="390" spans="1:14" x14ac:dyDescent="0.25">
      <c r="A390" s="34" t="s">
        <v>422</v>
      </c>
      <c r="B390" s="36">
        <v>6016885</v>
      </c>
      <c r="C390" s="36">
        <v>146171</v>
      </c>
      <c r="D390" s="44">
        <v>45108</v>
      </c>
      <c r="E390" s="44">
        <v>45473</v>
      </c>
      <c r="F390" s="42">
        <v>3131</v>
      </c>
      <c r="G390" s="42">
        <v>9734</v>
      </c>
      <c r="H390" s="42">
        <v>4307.5200000000004</v>
      </c>
      <c r="I390" s="42">
        <f t="shared" si="10"/>
        <v>17172.52</v>
      </c>
      <c r="J390" s="42">
        <v>37625</v>
      </c>
      <c r="K390" s="50">
        <f t="shared" si="11"/>
        <v>0.45641249169435216</v>
      </c>
      <c r="M390" s="46"/>
      <c r="N390" s="42"/>
    </row>
    <row r="391" spans="1:14" x14ac:dyDescent="0.25">
      <c r="A391" s="39" t="s">
        <v>423</v>
      </c>
      <c r="B391" s="40">
        <v>6015879</v>
      </c>
      <c r="C391" s="40">
        <v>146076</v>
      </c>
      <c r="D391" s="51">
        <v>45108</v>
      </c>
      <c r="E391" s="51">
        <v>45473</v>
      </c>
      <c r="F391" s="52">
        <v>5075</v>
      </c>
      <c r="G391" s="52">
        <v>5529</v>
      </c>
      <c r="H391" s="52">
        <v>6623.4</v>
      </c>
      <c r="I391" s="52">
        <f t="shared" si="10"/>
        <v>17227.400000000001</v>
      </c>
      <c r="J391" s="52">
        <v>30870</v>
      </c>
      <c r="K391" s="53">
        <f t="shared" si="11"/>
        <v>0.55806284418529317</v>
      </c>
      <c r="M391" s="46"/>
      <c r="N391" s="42"/>
    </row>
    <row r="392" spans="1:14" x14ac:dyDescent="0.25">
      <c r="A392" s="37" t="s">
        <v>424</v>
      </c>
      <c r="B392" s="38">
        <v>6016133</v>
      </c>
      <c r="C392" s="38">
        <v>146102</v>
      </c>
      <c r="D392" s="47">
        <v>45108</v>
      </c>
      <c r="E392" s="47">
        <v>45473</v>
      </c>
      <c r="F392" s="48">
        <v>3209</v>
      </c>
      <c r="G392" s="48">
        <v>10952</v>
      </c>
      <c r="H392" s="48">
        <v>50</v>
      </c>
      <c r="I392" s="48">
        <f t="shared" si="10"/>
        <v>14211</v>
      </c>
      <c r="J392" s="48">
        <v>38582</v>
      </c>
      <c r="K392" s="49">
        <f t="shared" si="11"/>
        <v>0.36833238297651755</v>
      </c>
      <c r="M392" s="46"/>
      <c r="N392" s="42"/>
    </row>
    <row r="393" spans="1:14" x14ac:dyDescent="0.25">
      <c r="A393" s="34" t="s">
        <v>425</v>
      </c>
      <c r="B393" s="36">
        <v>6013189</v>
      </c>
      <c r="C393" s="36">
        <v>145728</v>
      </c>
      <c r="D393" s="44">
        <v>45108</v>
      </c>
      <c r="E393" s="44">
        <v>45473</v>
      </c>
      <c r="F393" s="42">
        <v>4091</v>
      </c>
      <c r="G393" s="42">
        <v>14586</v>
      </c>
      <c r="H393" s="42">
        <v>297.36</v>
      </c>
      <c r="I393" s="42">
        <f t="shared" si="10"/>
        <v>18974.36</v>
      </c>
      <c r="J393" s="42">
        <v>38206</v>
      </c>
      <c r="K393" s="50">
        <f t="shared" si="11"/>
        <v>0.49663298958278806</v>
      </c>
      <c r="M393" s="46"/>
      <c r="N393" s="42"/>
    </row>
    <row r="394" spans="1:14" x14ac:dyDescent="0.25">
      <c r="A394" s="34" t="s">
        <v>426</v>
      </c>
      <c r="B394" s="36">
        <v>6016190</v>
      </c>
      <c r="C394" s="36">
        <v>146108</v>
      </c>
      <c r="D394" s="44">
        <v>45108</v>
      </c>
      <c r="E394" s="44">
        <v>45473</v>
      </c>
      <c r="F394" s="42">
        <v>899</v>
      </c>
      <c r="G394" s="42">
        <v>1427</v>
      </c>
      <c r="H394" s="42">
        <v>1802.64</v>
      </c>
      <c r="I394" s="42">
        <f t="shared" si="10"/>
        <v>4128.6400000000003</v>
      </c>
      <c r="J394" s="42">
        <v>14135</v>
      </c>
      <c r="K394" s="50">
        <f t="shared" si="11"/>
        <v>0.29208631057658296</v>
      </c>
      <c r="M394" s="46"/>
      <c r="N394" s="42"/>
    </row>
    <row r="395" spans="1:14" x14ac:dyDescent="0.25">
      <c r="A395" s="34" t="s">
        <v>427</v>
      </c>
      <c r="B395" s="36">
        <v>6015887</v>
      </c>
      <c r="C395" s="36">
        <v>146091</v>
      </c>
      <c r="D395" s="44">
        <v>45108</v>
      </c>
      <c r="E395" s="44">
        <v>45473</v>
      </c>
      <c r="F395" s="42">
        <v>3245</v>
      </c>
      <c r="G395" s="42">
        <v>7448</v>
      </c>
      <c r="H395" s="42">
        <v>2712.36</v>
      </c>
      <c r="I395" s="42">
        <f t="shared" ref="I395:I458" si="12">SUM(F395:H395)</f>
        <v>13405.36</v>
      </c>
      <c r="J395" s="42">
        <v>37714</v>
      </c>
      <c r="K395" s="50">
        <f t="shared" ref="K395:K458" si="13">I395/J395</f>
        <v>0.35544784430185078</v>
      </c>
      <c r="M395" s="46"/>
      <c r="N395" s="42"/>
    </row>
    <row r="396" spans="1:14" x14ac:dyDescent="0.25">
      <c r="A396" s="39" t="s">
        <v>428</v>
      </c>
      <c r="B396" s="40">
        <v>6015861</v>
      </c>
      <c r="C396" s="40">
        <v>146083</v>
      </c>
      <c r="D396" s="51">
        <v>45108</v>
      </c>
      <c r="E396" s="51">
        <v>45473</v>
      </c>
      <c r="F396" s="52">
        <v>1718</v>
      </c>
      <c r="G396" s="52">
        <v>4726</v>
      </c>
      <c r="H396" s="52">
        <v>4889.6400000000003</v>
      </c>
      <c r="I396" s="52">
        <f t="shared" si="12"/>
        <v>11333.64</v>
      </c>
      <c r="J396" s="52">
        <v>35006</v>
      </c>
      <c r="K396" s="53">
        <f t="shared" si="13"/>
        <v>0.32376278352282462</v>
      </c>
      <c r="M396" s="46"/>
      <c r="N396" s="42"/>
    </row>
    <row r="397" spans="1:14" x14ac:dyDescent="0.25">
      <c r="A397" s="37" t="s">
        <v>429</v>
      </c>
      <c r="B397" s="38">
        <v>6016976</v>
      </c>
      <c r="C397" s="38">
        <v>146193</v>
      </c>
      <c r="D397" s="47">
        <v>45108</v>
      </c>
      <c r="E397" s="47">
        <v>45473</v>
      </c>
      <c r="F397" s="48">
        <v>3728</v>
      </c>
      <c r="G397" s="48">
        <v>3927</v>
      </c>
      <c r="H397" s="48">
        <v>1396.08</v>
      </c>
      <c r="I397" s="48">
        <f t="shared" si="12"/>
        <v>9051.08</v>
      </c>
      <c r="J397" s="48">
        <v>23694</v>
      </c>
      <c r="K397" s="49">
        <f t="shared" si="13"/>
        <v>0.38199881826622772</v>
      </c>
      <c r="M397" s="46"/>
      <c r="N397" s="42"/>
    </row>
    <row r="398" spans="1:14" x14ac:dyDescent="0.25">
      <c r="A398" s="34" t="s">
        <v>430</v>
      </c>
      <c r="B398" s="36">
        <v>6012686</v>
      </c>
      <c r="C398" s="36">
        <v>145689</v>
      </c>
      <c r="D398" s="44">
        <v>45108</v>
      </c>
      <c r="E398" s="44">
        <v>45473</v>
      </c>
      <c r="F398" s="42">
        <v>8904</v>
      </c>
      <c r="G398" s="42">
        <v>20148</v>
      </c>
      <c r="H398" s="42">
        <v>3788.4</v>
      </c>
      <c r="I398" s="42">
        <f t="shared" si="12"/>
        <v>32840.400000000001</v>
      </c>
      <c r="J398" s="42">
        <v>50569</v>
      </c>
      <c r="K398" s="50">
        <f t="shared" si="13"/>
        <v>0.64941762740018594</v>
      </c>
      <c r="M398" s="46"/>
      <c r="N398" s="42"/>
    </row>
    <row r="399" spans="1:14" x14ac:dyDescent="0.25">
      <c r="A399" s="34" t="s">
        <v>431</v>
      </c>
      <c r="B399" s="36">
        <v>6006332</v>
      </c>
      <c r="C399" s="36">
        <v>145246</v>
      </c>
      <c r="D399" s="44">
        <v>45108</v>
      </c>
      <c r="E399" s="44">
        <v>45473</v>
      </c>
      <c r="F399" s="42">
        <v>8195</v>
      </c>
      <c r="G399" s="42">
        <v>16889</v>
      </c>
      <c r="H399" s="42">
        <v>1553.16</v>
      </c>
      <c r="I399" s="42">
        <f t="shared" si="12"/>
        <v>26637.16</v>
      </c>
      <c r="J399" s="42">
        <v>47261</v>
      </c>
      <c r="K399" s="50">
        <f t="shared" si="13"/>
        <v>0.56361820528554196</v>
      </c>
      <c r="M399" s="46"/>
      <c r="N399" s="42"/>
    </row>
    <row r="400" spans="1:14" x14ac:dyDescent="0.25">
      <c r="A400" s="39" t="s">
        <v>432</v>
      </c>
      <c r="B400" s="40">
        <v>6012611</v>
      </c>
      <c r="C400" s="40">
        <v>145684</v>
      </c>
      <c r="D400" s="51">
        <v>45108</v>
      </c>
      <c r="E400" s="51">
        <v>45473</v>
      </c>
      <c r="F400" s="52">
        <v>8376</v>
      </c>
      <c r="G400" s="52">
        <v>13111</v>
      </c>
      <c r="H400" s="52">
        <v>1857.24</v>
      </c>
      <c r="I400" s="52">
        <f t="shared" si="12"/>
        <v>23344.240000000002</v>
      </c>
      <c r="J400" s="52">
        <v>41485</v>
      </c>
      <c r="K400" s="53">
        <f t="shared" si="13"/>
        <v>0.56271519826443295</v>
      </c>
      <c r="M400" s="46"/>
      <c r="N400" s="42"/>
    </row>
    <row r="401" spans="1:14" x14ac:dyDescent="0.25">
      <c r="A401" s="37" t="s">
        <v>433</v>
      </c>
      <c r="B401" s="38">
        <v>6010482</v>
      </c>
      <c r="C401" s="38">
        <v>145593</v>
      </c>
      <c r="D401" s="47">
        <v>45108</v>
      </c>
      <c r="E401" s="47">
        <v>45473</v>
      </c>
      <c r="F401" s="48">
        <v>4810</v>
      </c>
      <c r="G401" s="48">
        <v>15123</v>
      </c>
      <c r="H401" s="48">
        <v>3709.44</v>
      </c>
      <c r="I401" s="48">
        <f t="shared" si="12"/>
        <v>23642.44</v>
      </c>
      <c r="J401" s="48">
        <v>36706</v>
      </c>
      <c r="K401" s="49">
        <f t="shared" si="13"/>
        <v>0.64410287146515555</v>
      </c>
      <c r="M401" s="46"/>
      <c r="N401" s="42"/>
    </row>
    <row r="402" spans="1:14" x14ac:dyDescent="0.25">
      <c r="A402" s="34" t="s">
        <v>434</v>
      </c>
      <c r="B402" s="36">
        <v>6000236</v>
      </c>
      <c r="C402" s="36">
        <v>145363</v>
      </c>
      <c r="D402" s="44">
        <v>45108</v>
      </c>
      <c r="E402" s="44">
        <v>45473</v>
      </c>
      <c r="F402" s="42">
        <v>5181</v>
      </c>
      <c r="G402" s="42">
        <v>9623</v>
      </c>
      <c r="H402" s="42">
        <v>1868.16</v>
      </c>
      <c r="I402" s="42">
        <f t="shared" si="12"/>
        <v>16672.16</v>
      </c>
      <c r="J402" s="42">
        <v>36338</v>
      </c>
      <c r="K402" s="50">
        <f t="shared" si="13"/>
        <v>0.45880785954097636</v>
      </c>
      <c r="M402" s="46"/>
      <c r="N402" s="42"/>
    </row>
    <row r="403" spans="1:14" x14ac:dyDescent="0.25">
      <c r="A403" s="34" t="s">
        <v>435</v>
      </c>
      <c r="B403" s="36">
        <v>6000343</v>
      </c>
      <c r="C403" s="36">
        <v>145087</v>
      </c>
      <c r="D403" s="44">
        <v>45108</v>
      </c>
      <c r="E403" s="44">
        <v>45473</v>
      </c>
      <c r="F403" s="42">
        <v>8424</v>
      </c>
      <c r="G403" s="42">
        <v>14908</v>
      </c>
      <c r="H403" s="42">
        <v>4095</v>
      </c>
      <c r="I403" s="42">
        <f t="shared" si="12"/>
        <v>27427</v>
      </c>
      <c r="J403" s="42">
        <v>48472</v>
      </c>
      <c r="K403" s="50">
        <f t="shared" si="13"/>
        <v>0.56583182043241464</v>
      </c>
      <c r="M403" s="46"/>
      <c r="N403" s="42"/>
    </row>
    <row r="404" spans="1:14" x14ac:dyDescent="0.25">
      <c r="A404" s="34" t="s">
        <v>436</v>
      </c>
      <c r="B404" s="36">
        <v>6010912</v>
      </c>
      <c r="C404" s="36">
        <v>145607</v>
      </c>
      <c r="D404" s="44">
        <v>45108</v>
      </c>
      <c r="E404" s="44">
        <v>45473</v>
      </c>
      <c r="F404" s="42">
        <v>7448</v>
      </c>
      <c r="G404" s="42">
        <v>15756</v>
      </c>
      <c r="H404" s="42">
        <v>3370.08</v>
      </c>
      <c r="I404" s="42">
        <f t="shared" si="12"/>
        <v>26574.080000000002</v>
      </c>
      <c r="J404" s="42">
        <v>51861</v>
      </c>
      <c r="K404" s="50">
        <f t="shared" si="13"/>
        <v>0.51240971057249185</v>
      </c>
      <c r="M404" s="46"/>
      <c r="N404" s="42"/>
    </row>
    <row r="405" spans="1:14" x14ac:dyDescent="0.25">
      <c r="A405" s="39" t="s">
        <v>437</v>
      </c>
      <c r="B405" s="40">
        <v>6014534</v>
      </c>
      <c r="C405" s="40">
        <v>145893</v>
      </c>
      <c r="D405" s="51">
        <v>45108</v>
      </c>
      <c r="E405" s="51">
        <v>45473</v>
      </c>
      <c r="F405" s="52">
        <v>6386</v>
      </c>
      <c r="G405" s="52">
        <v>15022</v>
      </c>
      <c r="H405" s="52">
        <v>2126.04</v>
      </c>
      <c r="I405" s="52">
        <f t="shared" si="12"/>
        <v>23534.04</v>
      </c>
      <c r="J405" s="52">
        <v>33252</v>
      </c>
      <c r="K405" s="53">
        <f t="shared" si="13"/>
        <v>0.70774810537712018</v>
      </c>
      <c r="M405" s="46"/>
      <c r="N405" s="42"/>
    </row>
    <row r="406" spans="1:14" x14ac:dyDescent="0.25">
      <c r="A406" s="37" t="s">
        <v>438</v>
      </c>
      <c r="B406" s="38">
        <v>6005706</v>
      </c>
      <c r="C406" s="38">
        <v>145990</v>
      </c>
      <c r="D406" s="47">
        <v>45108</v>
      </c>
      <c r="E406" s="47">
        <v>45473</v>
      </c>
      <c r="F406" s="48">
        <v>2965</v>
      </c>
      <c r="G406" s="48">
        <v>10517</v>
      </c>
      <c r="H406" s="48">
        <v>2037.84</v>
      </c>
      <c r="I406" s="48">
        <f t="shared" si="12"/>
        <v>15519.84</v>
      </c>
      <c r="J406" s="48">
        <v>25410</v>
      </c>
      <c r="K406" s="49">
        <f t="shared" si="13"/>
        <v>0.61077685950413219</v>
      </c>
      <c r="M406" s="46"/>
      <c r="N406" s="42"/>
    </row>
    <row r="407" spans="1:14" x14ac:dyDescent="0.25">
      <c r="A407" s="34" t="s">
        <v>439</v>
      </c>
      <c r="B407" s="36">
        <v>6005748</v>
      </c>
      <c r="C407" s="36">
        <v>145518</v>
      </c>
      <c r="D407" s="44">
        <v>45108</v>
      </c>
      <c r="E407" s="44">
        <v>45473</v>
      </c>
      <c r="F407" s="42">
        <v>1756</v>
      </c>
      <c r="G407" s="42">
        <v>3304</v>
      </c>
      <c r="H407" s="42">
        <v>1142.4000000000001</v>
      </c>
      <c r="I407" s="42">
        <f t="shared" si="12"/>
        <v>6202.4</v>
      </c>
      <c r="J407" s="42">
        <v>15578</v>
      </c>
      <c r="K407" s="50">
        <f t="shared" si="13"/>
        <v>0.39815123892669146</v>
      </c>
      <c r="M407" s="46"/>
      <c r="N407" s="42"/>
    </row>
    <row r="408" spans="1:14" x14ac:dyDescent="0.25">
      <c r="A408" s="34" t="s">
        <v>440</v>
      </c>
      <c r="B408" s="36">
        <v>6005797</v>
      </c>
      <c r="C408" s="36">
        <v>145446</v>
      </c>
      <c r="D408" s="44">
        <v>45108</v>
      </c>
      <c r="E408" s="44">
        <v>45473</v>
      </c>
      <c r="F408" s="42">
        <v>4717</v>
      </c>
      <c r="G408" s="42">
        <v>15836</v>
      </c>
      <c r="H408" s="42">
        <v>3061.8</v>
      </c>
      <c r="I408" s="42">
        <f t="shared" si="12"/>
        <v>23614.799999999999</v>
      </c>
      <c r="J408" s="42">
        <v>30743</v>
      </c>
      <c r="K408" s="50">
        <f t="shared" si="13"/>
        <v>0.76813583580001954</v>
      </c>
      <c r="M408" s="46"/>
      <c r="N408" s="42"/>
    </row>
    <row r="409" spans="1:14" x14ac:dyDescent="0.25">
      <c r="A409" s="34" t="s">
        <v>441</v>
      </c>
      <c r="B409" s="36">
        <v>6001291</v>
      </c>
      <c r="C409" s="36">
        <v>146046</v>
      </c>
      <c r="D409" s="44">
        <v>45108</v>
      </c>
      <c r="E409" s="44">
        <v>45473</v>
      </c>
      <c r="F409" s="42">
        <v>2368</v>
      </c>
      <c r="G409" s="42">
        <v>9673</v>
      </c>
      <c r="H409" s="42">
        <v>273</v>
      </c>
      <c r="I409" s="42">
        <f t="shared" si="12"/>
        <v>12314</v>
      </c>
      <c r="J409" s="42">
        <v>19252</v>
      </c>
      <c r="K409" s="50">
        <f t="shared" si="13"/>
        <v>0.63962185746935385</v>
      </c>
      <c r="M409" s="46"/>
      <c r="N409" s="42"/>
    </row>
    <row r="410" spans="1:14" x14ac:dyDescent="0.25">
      <c r="A410" s="39" t="s">
        <v>442</v>
      </c>
      <c r="B410" s="40">
        <v>6011688</v>
      </c>
      <c r="C410" s="40">
        <v>145616</v>
      </c>
      <c r="D410" s="51">
        <v>45108</v>
      </c>
      <c r="E410" s="51">
        <v>45473</v>
      </c>
      <c r="F410" s="52">
        <v>3406</v>
      </c>
      <c r="G410" s="52">
        <v>4135</v>
      </c>
      <c r="H410" s="52">
        <v>3903.48</v>
      </c>
      <c r="I410" s="52">
        <f t="shared" si="12"/>
        <v>11444.48</v>
      </c>
      <c r="J410" s="52">
        <v>20435</v>
      </c>
      <c r="K410" s="53">
        <f t="shared" si="13"/>
        <v>0.56004306337166621</v>
      </c>
      <c r="M410" s="46"/>
      <c r="N410" s="42"/>
    </row>
    <row r="411" spans="1:14" x14ac:dyDescent="0.25">
      <c r="A411" s="37" t="s">
        <v>443</v>
      </c>
      <c r="B411" s="38">
        <v>6005888</v>
      </c>
      <c r="C411" s="38">
        <v>145480</v>
      </c>
      <c r="D411" s="47">
        <v>45108</v>
      </c>
      <c r="E411" s="47">
        <v>45473</v>
      </c>
      <c r="F411" s="48">
        <v>4270</v>
      </c>
      <c r="G411" s="48">
        <v>11815</v>
      </c>
      <c r="H411" s="48">
        <v>3703</v>
      </c>
      <c r="I411" s="48">
        <f t="shared" si="12"/>
        <v>19788</v>
      </c>
      <c r="J411" s="48">
        <v>34227</v>
      </c>
      <c r="K411" s="49">
        <f t="shared" si="13"/>
        <v>0.57814006486107461</v>
      </c>
      <c r="M411" s="46"/>
      <c r="N411" s="42"/>
    </row>
    <row r="412" spans="1:14" x14ac:dyDescent="0.25">
      <c r="A412" s="34" t="s">
        <v>444</v>
      </c>
      <c r="B412" s="36">
        <v>6005896</v>
      </c>
      <c r="C412" s="36">
        <v>145885</v>
      </c>
      <c r="D412" s="44">
        <v>45108</v>
      </c>
      <c r="E412" s="44">
        <v>45473</v>
      </c>
      <c r="F412" s="42">
        <v>6796</v>
      </c>
      <c r="G412" s="42">
        <v>33733</v>
      </c>
      <c r="H412" s="42">
        <v>1016</v>
      </c>
      <c r="I412" s="42">
        <f t="shared" si="12"/>
        <v>41545</v>
      </c>
      <c r="J412" s="42">
        <v>44353</v>
      </c>
      <c r="K412" s="50">
        <f t="shared" si="13"/>
        <v>0.93668973913827702</v>
      </c>
      <c r="M412" s="46"/>
      <c r="N412" s="42"/>
    </row>
    <row r="413" spans="1:14" x14ac:dyDescent="0.25">
      <c r="A413" s="34" t="s">
        <v>445</v>
      </c>
      <c r="B413" s="36">
        <v>6005417</v>
      </c>
      <c r="C413" s="36">
        <v>145964</v>
      </c>
      <c r="D413" s="44">
        <v>45108</v>
      </c>
      <c r="E413" s="44">
        <v>45473</v>
      </c>
      <c r="F413" s="42">
        <v>2402</v>
      </c>
      <c r="G413" s="42">
        <v>2018</v>
      </c>
      <c r="H413" s="42">
        <v>562.79999999999995</v>
      </c>
      <c r="I413" s="42">
        <f t="shared" si="12"/>
        <v>4982.8</v>
      </c>
      <c r="J413" s="42">
        <v>7723</v>
      </c>
      <c r="K413" s="50">
        <f t="shared" si="13"/>
        <v>0.64518969312443353</v>
      </c>
      <c r="M413" s="46"/>
      <c r="N413" s="42"/>
    </row>
    <row r="414" spans="1:14" x14ac:dyDescent="0.25">
      <c r="A414" s="34" t="s">
        <v>446</v>
      </c>
      <c r="B414" s="36">
        <v>6013120</v>
      </c>
      <c r="C414" s="36">
        <v>145710</v>
      </c>
      <c r="D414" s="44">
        <v>45108</v>
      </c>
      <c r="E414" s="44">
        <v>45473</v>
      </c>
      <c r="F414" s="42">
        <v>14625</v>
      </c>
      <c r="G414" s="42">
        <v>22326</v>
      </c>
      <c r="H414" s="42">
        <v>14066.64</v>
      </c>
      <c r="I414" s="42">
        <f t="shared" si="12"/>
        <v>51017.64</v>
      </c>
      <c r="J414" s="42">
        <v>85923</v>
      </c>
      <c r="K414" s="50">
        <f t="shared" si="13"/>
        <v>0.59375999441360283</v>
      </c>
      <c r="M414" s="46"/>
      <c r="N414" s="42"/>
    </row>
    <row r="415" spans="1:14" x14ac:dyDescent="0.25">
      <c r="A415" s="39" t="s">
        <v>447</v>
      </c>
      <c r="B415" s="40">
        <v>6014518</v>
      </c>
      <c r="C415" s="40">
        <v>145874</v>
      </c>
      <c r="D415" s="51">
        <v>45108</v>
      </c>
      <c r="E415" s="51">
        <v>45473</v>
      </c>
      <c r="F415" s="52">
        <v>11274</v>
      </c>
      <c r="G415" s="52">
        <v>28412</v>
      </c>
      <c r="H415" s="52">
        <v>14378</v>
      </c>
      <c r="I415" s="52">
        <f t="shared" si="12"/>
        <v>54064</v>
      </c>
      <c r="J415" s="52">
        <v>71574</v>
      </c>
      <c r="K415" s="53">
        <f t="shared" si="13"/>
        <v>0.75535809092687289</v>
      </c>
      <c r="M415" s="46"/>
      <c r="N415" s="42"/>
    </row>
    <row r="416" spans="1:14" x14ac:dyDescent="0.25">
      <c r="A416" s="37" t="s">
        <v>448</v>
      </c>
      <c r="B416" s="38">
        <v>6016281</v>
      </c>
      <c r="C416" s="38">
        <v>146093</v>
      </c>
      <c r="D416" s="47">
        <v>45108</v>
      </c>
      <c r="E416" s="47">
        <v>45473</v>
      </c>
      <c r="F416" s="48">
        <v>5001</v>
      </c>
      <c r="G416" s="48">
        <v>10816</v>
      </c>
      <c r="H416" s="48">
        <v>4320</v>
      </c>
      <c r="I416" s="48">
        <f t="shared" si="12"/>
        <v>20137</v>
      </c>
      <c r="J416" s="48">
        <v>58858</v>
      </c>
      <c r="K416" s="49">
        <f t="shared" si="13"/>
        <v>0.34212851269156275</v>
      </c>
      <c r="M416" s="46"/>
      <c r="N416" s="42"/>
    </row>
    <row r="417" spans="1:14" x14ac:dyDescent="0.25">
      <c r="A417" s="34" t="s">
        <v>449</v>
      </c>
      <c r="B417" s="36">
        <v>6005987</v>
      </c>
      <c r="C417" s="36">
        <v>146119</v>
      </c>
      <c r="D417" s="44">
        <v>45108</v>
      </c>
      <c r="E417" s="44">
        <v>45473</v>
      </c>
      <c r="F417" s="42">
        <v>2619</v>
      </c>
      <c r="G417" s="42">
        <v>8620</v>
      </c>
      <c r="H417" s="42">
        <v>216.72</v>
      </c>
      <c r="I417" s="42">
        <f t="shared" si="12"/>
        <v>11455.72</v>
      </c>
      <c r="J417" s="42">
        <v>16703</v>
      </c>
      <c r="K417" s="50">
        <f t="shared" si="13"/>
        <v>0.68584805124827875</v>
      </c>
      <c r="M417" s="46"/>
      <c r="N417" s="42"/>
    </row>
    <row r="418" spans="1:14" x14ac:dyDescent="0.25">
      <c r="A418" s="34" t="s">
        <v>450</v>
      </c>
      <c r="B418" s="36">
        <v>6006019</v>
      </c>
      <c r="C418" s="36">
        <v>145495</v>
      </c>
      <c r="D418" s="44">
        <v>45108</v>
      </c>
      <c r="E418" s="44">
        <v>45473</v>
      </c>
      <c r="F418" s="42">
        <v>1150</v>
      </c>
      <c r="G418" s="42">
        <v>1912</v>
      </c>
      <c r="H418" s="42">
        <v>4586.3999999999996</v>
      </c>
      <c r="I418" s="42">
        <f t="shared" si="12"/>
        <v>7648.4</v>
      </c>
      <c r="J418" s="42">
        <v>17453</v>
      </c>
      <c r="K418" s="50">
        <f t="shared" si="13"/>
        <v>0.43822838480490456</v>
      </c>
      <c r="M418" s="46"/>
      <c r="N418" s="42"/>
    </row>
    <row r="419" spans="1:14" x14ac:dyDescent="0.25">
      <c r="A419" s="34" t="s">
        <v>451</v>
      </c>
      <c r="B419" s="36">
        <v>6006035</v>
      </c>
      <c r="C419" s="36">
        <v>145102</v>
      </c>
      <c r="D419" s="44">
        <v>45108</v>
      </c>
      <c r="E419" s="44">
        <v>45473</v>
      </c>
      <c r="F419" s="42">
        <v>0</v>
      </c>
      <c r="G419" s="42">
        <v>0</v>
      </c>
      <c r="H419" s="42">
        <v>0</v>
      </c>
      <c r="I419" s="42">
        <f t="shared" si="12"/>
        <v>0</v>
      </c>
      <c r="J419" s="42">
        <v>21185</v>
      </c>
      <c r="K419" s="50">
        <f t="shared" si="13"/>
        <v>0</v>
      </c>
      <c r="M419" s="46"/>
      <c r="N419" s="42"/>
    </row>
    <row r="420" spans="1:14" x14ac:dyDescent="0.25">
      <c r="A420" s="39" t="s">
        <v>452</v>
      </c>
      <c r="B420" s="40">
        <v>6006076</v>
      </c>
      <c r="C420" s="40">
        <v>146138</v>
      </c>
      <c r="D420" s="51">
        <v>45108</v>
      </c>
      <c r="E420" s="51">
        <v>45473</v>
      </c>
      <c r="F420" s="52">
        <v>2714</v>
      </c>
      <c r="G420" s="52">
        <v>8620</v>
      </c>
      <c r="H420" s="52">
        <v>397</v>
      </c>
      <c r="I420" s="52">
        <f t="shared" si="12"/>
        <v>11731</v>
      </c>
      <c r="J420" s="52">
        <v>19725</v>
      </c>
      <c r="K420" s="53">
        <f t="shared" si="13"/>
        <v>0.59472750316856782</v>
      </c>
      <c r="M420" s="46"/>
      <c r="N420" s="42"/>
    </row>
    <row r="421" spans="1:14" x14ac:dyDescent="0.25">
      <c r="A421" s="37" t="s">
        <v>453</v>
      </c>
      <c r="B421" s="38">
        <v>6016737</v>
      </c>
      <c r="C421" s="38">
        <v>146174</v>
      </c>
      <c r="D421" s="47">
        <v>45108</v>
      </c>
      <c r="E421" s="47">
        <v>45473</v>
      </c>
      <c r="F421" s="48">
        <v>2438</v>
      </c>
      <c r="G421" s="48">
        <v>396</v>
      </c>
      <c r="H421" s="48">
        <v>0</v>
      </c>
      <c r="I421" s="48">
        <f t="shared" si="12"/>
        <v>2834</v>
      </c>
      <c r="J421" s="48">
        <v>8245</v>
      </c>
      <c r="K421" s="49">
        <f t="shared" si="13"/>
        <v>0.34372346876895088</v>
      </c>
      <c r="M421" s="46"/>
      <c r="N421" s="42"/>
    </row>
    <row r="422" spans="1:14" x14ac:dyDescent="0.25">
      <c r="A422" s="34" t="s">
        <v>454</v>
      </c>
      <c r="B422" s="36">
        <v>6015697</v>
      </c>
      <c r="C422" s="36">
        <v>146014</v>
      </c>
      <c r="D422" s="44">
        <v>45108</v>
      </c>
      <c r="E422" s="44">
        <v>45473</v>
      </c>
      <c r="F422" s="42">
        <v>733</v>
      </c>
      <c r="G422" s="42">
        <v>0</v>
      </c>
      <c r="H422" s="42">
        <v>357</v>
      </c>
      <c r="I422" s="42">
        <f t="shared" si="12"/>
        <v>1090</v>
      </c>
      <c r="J422" s="42">
        <v>5980</v>
      </c>
      <c r="K422" s="50">
        <f t="shared" si="13"/>
        <v>0.18227424749163879</v>
      </c>
      <c r="M422" s="46"/>
      <c r="N422" s="42"/>
    </row>
    <row r="423" spans="1:14" x14ac:dyDescent="0.25">
      <c r="A423" s="34" t="s">
        <v>455</v>
      </c>
      <c r="B423" s="36">
        <v>6010391</v>
      </c>
      <c r="C423" s="36">
        <v>145620</v>
      </c>
      <c r="D423" s="44">
        <v>45108</v>
      </c>
      <c r="E423" s="44">
        <v>45473</v>
      </c>
      <c r="F423" s="42">
        <v>2426</v>
      </c>
      <c r="G423" s="42">
        <v>10880</v>
      </c>
      <c r="H423" s="42">
        <v>753</v>
      </c>
      <c r="I423" s="42">
        <f t="shared" si="12"/>
        <v>14059</v>
      </c>
      <c r="J423" s="42">
        <v>28316</v>
      </c>
      <c r="K423" s="50">
        <f t="shared" si="13"/>
        <v>0.49650374346659132</v>
      </c>
      <c r="M423" s="46"/>
      <c r="N423" s="42"/>
    </row>
    <row r="424" spans="1:14" x14ac:dyDescent="0.25">
      <c r="A424" s="34" t="s">
        <v>456</v>
      </c>
      <c r="B424" s="36">
        <v>6015812</v>
      </c>
      <c r="C424" s="36">
        <v>146142</v>
      </c>
      <c r="D424" s="44">
        <v>45108</v>
      </c>
      <c r="E424" s="44">
        <v>45473</v>
      </c>
      <c r="F424" s="42">
        <v>620</v>
      </c>
      <c r="G424" s="42">
        <v>206</v>
      </c>
      <c r="H424" s="42">
        <v>0</v>
      </c>
      <c r="I424" s="42">
        <f t="shared" si="12"/>
        <v>826</v>
      </c>
      <c r="J424" s="42">
        <v>21328</v>
      </c>
      <c r="K424" s="50">
        <f t="shared" si="13"/>
        <v>3.8728432108027004E-2</v>
      </c>
      <c r="M424" s="46"/>
      <c r="N424" s="42"/>
    </row>
    <row r="425" spans="1:14" x14ac:dyDescent="0.25">
      <c r="A425" s="39" t="s">
        <v>457</v>
      </c>
      <c r="B425" s="40">
        <v>6006118</v>
      </c>
      <c r="C425" s="40">
        <v>145813</v>
      </c>
      <c r="D425" s="51">
        <v>45108</v>
      </c>
      <c r="E425" s="51">
        <v>45473</v>
      </c>
      <c r="F425" s="52">
        <v>4723</v>
      </c>
      <c r="G425" s="52">
        <v>11404</v>
      </c>
      <c r="H425" s="52">
        <v>1790</v>
      </c>
      <c r="I425" s="52">
        <f t="shared" si="12"/>
        <v>17917</v>
      </c>
      <c r="J425" s="52">
        <v>26621</v>
      </c>
      <c r="K425" s="53">
        <f t="shared" si="13"/>
        <v>0.67304008113895042</v>
      </c>
      <c r="M425" s="46"/>
      <c r="N425" s="42"/>
    </row>
    <row r="426" spans="1:14" x14ac:dyDescent="0.25">
      <c r="A426" s="37" t="s">
        <v>458</v>
      </c>
      <c r="B426" s="38">
        <v>6002208</v>
      </c>
      <c r="C426" s="38">
        <v>145409</v>
      </c>
      <c r="D426" s="47">
        <v>45108</v>
      </c>
      <c r="E426" s="47">
        <v>45473</v>
      </c>
      <c r="F426" s="48">
        <v>1939</v>
      </c>
      <c r="G426" s="48">
        <v>2003</v>
      </c>
      <c r="H426" s="48">
        <v>2017.68</v>
      </c>
      <c r="I426" s="48">
        <f t="shared" si="12"/>
        <v>5959.68</v>
      </c>
      <c r="J426" s="48">
        <v>26546</v>
      </c>
      <c r="K426" s="49">
        <f t="shared" si="13"/>
        <v>0.2245038800572591</v>
      </c>
      <c r="M426" s="46"/>
      <c r="N426" s="42"/>
    </row>
    <row r="427" spans="1:14" x14ac:dyDescent="0.25">
      <c r="A427" s="34" t="s">
        <v>459</v>
      </c>
      <c r="B427" s="36">
        <v>6003826</v>
      </c>
      <c r="C427" s="36">
        <v>145778</v>
      </c>
      <c r="D427" s="44">
        <v>45108</v>
      </c>
      <c r="E427" s="44">
        <v>45473</v>
      </c>
      <c r="F427" s="42">
        <v>6005</v>
      </c>
      <c r="G427" s="42">
        <v>104404</v>
      </c>
      <c r="H427" s="42">
        <v>14336</v>
      </c>
      <c r="I427" s="42">
        <f t="shared" si="12"/>
        <v>124745</v>
      </c>
      <c r="J427" s="42">
        <v>131369</v>
      </c>
      <c r="K427" s="50">
        <f t="shared" si="13"/>
        <v>0.94957714529302961</v>
      </c>
      <c r="M427" s="46"/>
      <c r="N427" s="42"/>
    </row>
    <row r="428" spans="1:14" x14ac:dyDescent="0.25">
      <c r="A428" s="34" t="s">
        <v>460</v>
      </c>
      <c r="B428" s="36">
        <v>6014294</v>
      </c>
      <c r="C428" s="36">
        <v>145843</v>
      </c>
      <c r="D428" s="44">
        <v>45108</v>
      </c>
      <c r="E428" s="44">
        <v>45473</v>
      </c>
      <c r="F428" s="42">
        <v>2373</v>
      </c>
      <c r="G428" s="42">
        <v>6097</v>
      </c>
      <c r="H428" s="42">
        <v>1941</v>
      </c>
      <c r="I428" s="42">
        <f t="shared" si="12"/>
        <v>10411</v>
      </c>
      <c r="J428" s="42">
        <v>32553</v>
      </c>
      <c r="K428" s="50">
        <f t="shared" si="13"/>
        <v>0.319816913955703</v>
      </c>
      <c r="M428" s="46"/>
      <c r="N428" s="42"/>
    </row>
    <row r="429" spans="1:14" x14ac:dyDescent="0.25">
      <c r="A429" s="34" t="s">
        <v>461</v>
      </c>
      <c r="B429" s="36">
        <v>6006258</v>
      </c>
      <c r="C429" s="36">
        <v>145713</v>
      </c>
      <c r="D429" s="44">
        <v>45108</v>
      </c>
      <c r="E429" s="44">
        <v>45473</v>
      </c>
      <c r="F429" s="42">
        <v>3614</v>
      </c>
      <c r="G429" s="42">
        <v>14595</v>
      </c>
      <c r="H429" s="42">
        <v>7582</v>
      </c>
      <c r="I429" s="42">
        <f t="shared" si="12"/>
        <v>25791</v>
      </c>
      <c r="J429" s="42">
        <v>28728</v>
      </c>
      <c r="K429" s="50">
        <f t="shared" si="13"/>
        <v>0.89776524644945699</v>
      </c>
      <c r="M429" s="46"/>
      <c r="N429" s="42"/>
    </row>
    <row r="430" spans="1:14" x14ac:dyDescent="0.25">
      <c r="A430" s="39" t="s">
        <v>462</v>
      </c>
      <c r="B430" s="40">
        <v>6006266</v>
      </c>
      <c r="C430" s="40">
        <v>146057</v>
      </c>
      <c r="D430" s="51">
        <v>45108</v>
      </c>
      <c r="E430" s="51">
        <v>45473</v>
      </c>
      <c r="F430" s="52">
        <v>1196</v>
      </c>
      <c r="G430" s="52">
        <v>2553</v>
      </c>
      <c r="H430" s="52">
        <v>3554.88</v>
      </c>
      <c r="I430" s="52">
        <f t="shared" si="12"/>
        <v>7303.88</v>
      </c>
      <c r="J430" s="52">
        <v>14019</v>
      </c>
      <c r="K430" s="53">
        <f t="shared" si="13"/>
        <v>0.52099864469648338</v>
      </c>
      <c r="M430" s="46"/>
      <c r="N430" s="42"/>
    </row>
    <row r="431" spans="1:14" x14ac:dyDescent="0.25">
      <c r="A431" s="37" t="s">
        <v>463</v>
      </c>
      <c r="B431" s="38">
        <v>6004444</v>
      </c>
      <c r="C431" s="38">
        <v>145483</v>
      </c>
      <c r="D431" s="47">
        <v>45108</v>
      </c>
      <c r="E431" s="47">
        <v>45473</v>
      </c>
      <c r="F431" s="48">
        <v>4821</v>
      </c>
      <c r="G431" s="48">
        <v>10013</v>
      </c>
      <c r="H431" s="48">
        <v>510.72</v>
      </c>
      <c r="I431" s="48">
        <f t="shared" si="12"/>
        <v>15344.72</v>
      </c>
      <c r="J431" s="48">
        <v>27415</v>
      </c>
      <c r="K431" s="49">
        <f t="shared" si="13"/>
        <v>0.55971986138975016</v>
      </c>
      <c r="M431" s="46"/>
      <c r="N431" s="42"/>
    </row>
    <row r="432" spans="1:14" x14ac:dyDescent="0.25">
      <c r="A432" s="34" t="s">
        <v>464</v>
      </c>
      <c r="B432" s="36">
        <v>6013171</v>
      </c>
      <c r="C432" s="36">
        <v>145748</v>
      </c>
      <c r="D432" s="44">
        <v>45108</v>
      </c>
      <c r="E432" s="44">
        <v>45473</v>
      </c>
      <c r="F432" s="42">
        <v>0</v>
      </c>
      <c r="G432" s="42">
        <v>0</v>
      </c>
      <c r="H432" s="42">
        <v>0</v>
      </c>
      <c r="I432" s="42">
        <f t="shared" si="12"/>
        <v>0</v>
      </c>
      <c r="J432" s="42">
        <v>10784</v>
      </c>
      <c r="K432" s="50">
        <f t="shared" si="13"/>
        <v>0</v>
      </c>
      <c r="M432" s="46"/>
      <c r="N432" s="42"/>
    </row>
    <row r="433" spans="1:14" x14ac:dyDescent="0.25">
      <c r="A433" s="34" t="s">
        <v>465</v>
      </c>
      <c r="B433" s="36">
        <v>6005698</v>
      </c>
      <c r="C433" s="36">
        <v>146007</v>
      </c>
      <c r="D433" s="44">
        <v>45108</v>
      </c>
      <c r="E433" s="44">
        <v>45473</v>
      </c>
      <c r="F433" s="42">
        <v>0</v>
      </c>
      <c r="G433" s="42">
        <v>0</v>
      </c>
      <c r="H433" s="42">
        <v>0</v>
      </c>
      <c r="I433" s="42">
        <f t="shared" si="12"/>
        <v>0</v>
      </c>
      <c r="J433" s="42">
        <v>28215</v>
      </c>
      <c r="K433" s="50">
        <f t="shared" si="13"/>
        <v>0</v>
      </c>
      <c r="M433" s="46"/>
      <c r="N433" s="42"/>
    </row>
    <row r="434" spans="1:14" x14ac:dyDescent="0.25">
      <c r="A434" s="34" t="s">
        <v>466</v>
      </c>
      <c r="B434" s="36">
        <v>6005177</v>
      </c>
      <c r="C434" s="36">
        <v>145244</v>
      </c>
      <c r="D434" s="44">
        <v>45108</v>
      </c>
      <c r="E434" s="44">
        <v>45473</v>
      </c>
      <c r="F434" s="42">
        <v>9746</v>
      </c>
      <c r="G434" s="42">
        <v>56196</v>
      </c>
      <c r="H434" s="42">
        <v>6614.16</v>
      </c>
      <c r="I434" s="42">
        <f t="shared" si="12"/>
        <v>72556.160000000003</v>
      </c>
      <c r="J434" s="42">
        <v>78953</v>
      </c>
      <c r="K434" s="50">
        <f t="shared" si="13"/>
        <v>0.91897913948804988</v>
      </c>
      <c r="M434" s="46"/>
      <c r="N434" s="42"/>
    </row>
    <row r="435" spans="1:14" x14ac:dyDescent="0.25">
      <c r="A435" s="39" t="s">
        <v>467</v>
      </c>
      <c r="B435" s="40">
        <v>6012322</v>
      </c>
      <c r="C435" s="40">
        <v>146162</v>
      </c>
      <c r="D435" s="51">
        <v>45108</v>
      </c>
      <c r="E435" s="51">
        <v>45473</v>
      </c>
      <c r="F435" s="52">
        <v>1401</v>
      </c>
      <c r="G435" s="52">
        <v>5050</v>
      </c>
      <c r="H435" s="52">
        <v>3686.76</v>
      </c>
      <c r="I435" s="52">
        <f t="shared" si="12"/>
        <v>10137.76</v>
      </c>
      <c r="J435" s="52">
        <v>18083</v>
      </c>
      <c r="K435" s="53">
        <f t="shared" si="13"/>
        <v>0.56062379030028209</v>
      </c>
      <c r="M435" s="46"/>
      <c r="N435" s="42"/>
    </row>
    <row r="436" spans="1:14" x14ac:dyDescent="0.25">
      <c r="A436" s="37" t="s">
        <v>468</v>
      </c>
      <c r="B436" s="38">
        <v>6012512</v>
      </c>
      <c r="C436" s="38">
        <v>145685</v>
      </c>
      <c r="D436" s="47">
        <v>45108</v>
      </c>
      <c r="E436" s="47">
        <v>45473</v>
      </c>
      <c r="F436" s="48">
        <v>2851</v>
      </c>
      <c r="G436" s="48">
        <v>13052</v>
      </c>
      <c r="H436" s="48">
        <v>519.12</v>
      </c>
      <c r="I436" s="48">
        <f t="shared" si="12"/>
        <v>16422.12</v>
      </c>
      <c r="J436" s="48">
        <v>27905</v>
      </c>
      <c r="K436" s="49">
        <f t="shared" si="13"/>
        <v>0.58850098548647189</v>
      </c>
      <c r="M436" s="46"/>
      <c r="N436" s="42"/>
    </row>
    <row r="437" spans="1:14" x14ac:dyDescent="0.25">
      <c r="A437" s="34" t="s">
        <v>469</v>
      </c>
      <c r="B437" s="36">
        <v>6001531</v>
      </c>
      <c r="C437" s="36" t="s">
        <v>470</v>
      </c>
      <c r="D437" s="44">
        <v>45108</v>
      </c>
      <c r="E437" s="44">
        <v>45473</v>
      </c>
      <c r="F437" s="42">
        <v>4046</v>
      </c>
      <c r="G437" s="42">
        <v>7950</v>
      </c>
      <c r="H437" s="42">
        <v>2068.92</v>
      </c>
      <c r="I437" s="42">
        <f t="shared" si="12"/>
        <v>14064.92</v>
      </c>
      <c r="J437" s="42">
        <v>15822</v>
      </c>
      <c r="K437" s="50">
        <f t="shared" si="13"/>
        <v>0.88894703577297429</v>
      </c>
      <c r="M437" s="46"/>
      <c r="N437" s="42"/>
    </row>
    <row r="438" spans="1:14" x14ac:dyDescent="0.25">
      <c r="A438" s="34" t="s">
        <v>471</v>
      </c>
      <c r="B438" s="36">
        <v>6006498</v>
      </c>
      <c r="C438" s="36">
        <v>146021</v>
      </c>
      <c r="D438" s="44">
        <v>45108</v>
      </c>
      <c r="E438" s="44">
        <v>45473</v>
      </c>
      <c r="F438" s="42">
        <v>2502</v>
      </c>
      <c r="G438" s="42">
        <v>11512</v>
      </c>
      <c r="H438" s="42">
        <v>147.84</v>
      </c>
      <c r="I438" s="42">
        <f t="shared" si="12"/>
        <v>14161.84</v>
      </c>
      <c r="J438" s="42">
        <v>23084</v>
      </c>
      <c r="K438" s="50">
        <f t="shared" si="13"/>
        <v>0.61349159591058744</v>
      </c>
      <c r="M438" s="46"/>
      <c r="N438" s="42"/>
    </row>
    <row r="439" spans="1:14" x14ac:dyDescent="0.25">
      <c r="A439" s="34" t="s">
        <v>472</v>
      </c>
      <c r="B439" s="36">
        <v>6006506</v>
      </c>
      <c r="C439" s="36">
        <v>146180</v>
      </c>
      <c r="D439" s="44">
        <v>45108</v>
      </c>
      <c r="E439" s="44">
        <v>45473</v>
      </c>
      <c r="F439" s="42">
        <v>3799</v>
      </c>
      <c r="G439" s="42">
        <v>10281</v>
      </c>
      <c r="H439" s="42">
        <v>1846</v>
      </c>
      <c r="I439" s="42">
        <f t="shared" si="12"/>
        <v>15926</v>
      </c>
      <c r="J439" s="42">
        <v>23811</v>
      </c>
      <c r="K439" s="50">
        <f t="shared" si="13"/>
        <v>0.6688505312670614</v>
      </c>
      <c r="M439" s="46"/>
      <c r="N439" s="42"/>
    </row>
    <row r="440" spans="1:14" x14ac:dyDescent="0.25">
      <c r="A440" s="39" t="s">
        <v>473</v>
      </c>
      <c r="B440" s="40">
        <v>6002091</v>
      </c>
      <c r="C440" s="40">
        <v>145631</v>
      </c>
      <c r="D440" s="51">
        <v>45108</v>
      </c>
      <c r="E440" s="51">
        <v>45473</v>
      </c>
      <c r="F440" s="52">
        <v>1639</v>
      </c>
      <c r="G440" s="52">
        <v>5289</v>
      </c>
      <c r="H440" s="52">
        <v>1520.4</v>
      </c>
      <c r="I440" s="52">
        <f t="shared" si="12"/>
        <v>8448.4</v>
      </c>
      <c r="J440" s="52">
        <v>14235</v>
      </c>
      <c r="K440" s="53">
        <f t="shared" si="13"/>
        <v>0.59349490691956441</v>
      </c>
      <c r="M440" s="46"/>
      <c r="N440" s="42"/>
    </row>
    <row r="441" spans="1:14" x14ac:dyDescent="0.25">
      <c r="A441" s="37" t="s">
        <v>474</v>
      </c>
      <c r="B441" s="38">
        <v>6006548</v>
      </c>
      <c r="C441" s="38">
        <v>145807</v>
      </c>
      <c r="D441" s="47">
        <v>45108</v>
      </c>
      <c r="E441" s="47">
        <v>45473</v>
      </c>
      <c r="F441" s="48">
        <v>1106</v>
      </c>
      <c r="G441" s="48">
        <v>4630</v>
      </c>
      <c r="H441" s="48">
        <v>110.88</v>
      </c>
      <c r="I441" s="48">
        <f t="shared" si="12"/>
        <v>5846.88</v>
      </c>
      <c r="J441" s="48">
        <v>12998</v>
      </c>
      <c r="K441" s="49">
        <f t="shared" si="13"/>
        <v>0.44982920449299896</v>
      </c>
      <c r="M441" s="46"/>
      <c r="N441" s="42"/>
    </row>
    <row r="442" spans="1:14" x14ac:dyDescent="0.25">
      <c r="A442" s="34" t="s">
        <v>475</v>
      </c>
      <c r="B442" s="36">
        <v>6003644</v>
      </c>
      <c r="C442" s="36">
        <v>145696</v>
      </c>
      <c r="D442" s="44">
        <v>45108</v>
      </c>
      <c r="E442" s="44">
        <v>45473</v>
      </c>
      <c r="F442" s="42">
        <v>22397</v>
      </c>
      <c r="G442" s="42">
        <v>50086</v>
      </c>
      <c r="H442" s="42">
        <v>17597</v>
      </c>
      <c r="I442" s="42">
        <f t="shared" si="12"/>
        <v>90080</v>
      </c>
      <c r="J442" s="42">
        <v>105884</v>
      </c>
      <c r="K442" s="50">
        <f t="shared" si="13"/>
        <v>0.85074232178610554</v>
      </c>
      <c r="M442" s="46"/>
      <c r="N442" s="42"/>
    </row>
    <row r="443" spans="1:14" x14ac:dyDescent="0.25">
      <c r="A443" s="34" t="s">
        <v>476</v>
      </c>
      <c r="B443" s="36">
        <v>6006555</v>
      </c>
      <c r="C443" s="36">
        <v>145478</v>
      </c>
      <c r="D443" s="44">
        <v>45108</v>
      </c>
      <c r="E443" s="44">
        <v>45473</v>
      </c>
      <c r="F443" s="42">
        <v>1691</v>
      </c>
      <c r="G443" s="42">
        <v>4562</v>
      </c>
      <c r="H443" s="42">
        <v>954.24</v>
      </c>
      <c r="I443" s="42">
        <f t="shared" si="12"/>
        <v>7207.24</v>
      </c>
      <c r="J443" s="42">
        <v>10356</v>
      </c>
      <c r="K443" s="50">
        <f t="shared" si="13"/>
        <v>0.69594824256469678</v>
      </c>
      <c r="M443" s="46"/>
      <c r="N443" s="42"/>
    </row>
    <row r="444" spans="1:14" x14ac:dyDescent="0.25">
      <c r="A444" s="34" t="s">
        <v>477</v>
      </c>
      <c r="B444" s="36">
        <v>6006571</v>
      </c>
      <c r="C444" s="36">
        <v>145329</v>
      </c>
      <c r="D444" s="44">
        <v>45108</v>
      </c>
      <c r="E444" s="44">
        <v>45473</v>
      </c>
      <c r="F444" s="42">
        <v>12097</v>
      </c>
      <c r="G444" s="42">
        <v>43903</v>
      </c>
      <c r="H444" s="42">
        <v>14348.88</v>
      </c>
      <c r="I444" s="42">
        <f t="shared" si="12"/>
        <v>70348.88</v>
      </c>
      <c r="J444" s="42">
        <v>84145</v>
      </c>
      <c r="K444" s="50">
        <f t="shared" si="13"/>
        <v>0.83604349634559394</v>
      </c>
      <c r="M444" s="46"/>
      <c r="N444" s="42"/>
    </row>
    <row r="445" spans="1:14" x14ac:dyDescent="0.25">
      <c r="A445" s="39" t="s">
        <v>478</v>
      </c>
      <c r="B445" s="40">
        <v>6006605</v>
      </c>
      <c r="C445" s="40" t="s">
        <v>479</v>
      </c>
      <c r="D445" s="51">
        <v>45108</v>
      </c>
      <c r="E445" s="51">
        <v>45473</v>
      </c>
      <c r="F445" s="52">
        <v>4437</v>
      </c>
      <c r="G445" s="52">
        <v>23154</v>
      </c>
      <c r="H445" s="52">
        <v>4148</v>
      </c>
      <c r="I445" s="52">
        <f t="shared" si="12"/>
        <v>31739</v>
      </c>
      <c r="J445" s="52">
        <v>34745</v>
      </c>
      <c r="K445" s="53">
        <f t="shared" si="13"/>
        <v>0.91348395452583109</v>
      </c>
      <c r="M445" s="46"/>
      <c r="N445" s="42"/>
    </row>
    <row r="446" spans="1:14" x14ac:dyDescent="0.25">
      <c r="A446" s="37" t="s">
        <v>480</v>
      </c>
      <c r="B446" s="38">
        <v>6000210</v>
      </c>
      <c r="C446" s="38">
        <v>145243</v>
      </c>
      <c r="D446" s="47">
        <v>45108</v>
      </c>
      <c r="E446" s="47">
        <v>45473</v>
      </c>
      <c r="F446" s="48">
        <v>6171</v>
      </c>
      <c r="G446" s="48">
        <v>13481</v>
      </c>
      <c r="H446" s="48">
        <v>5196.24</v>
      </c>
      <c r="I446" s="48">
        <f t="shared" si="12"/>
        <v>24848.239999999998</v>
      </c>
      <c r="J446" s="48">
        <v>35050</v>
      </c>
      <c r="K446" s="49">
        <f t="shared" si="13"/>
        <v>0.70893694721825962</v>
      </c>
      <c r="M446" s="46"/>
      <c r="N446" s="42"/>
    </row>
    <row r="447" spans="1:14" x14ac:dyDescent="0.25">
      <c r="A447" s="34" t="s">
        <v>481</v>
      </c>
      <c r="B447" s="36">
        <v>6006670</v>
      </c>
      <c r="C447" s="36">
        <v>145312</v>
      </c>
      <c r="D447" s="44">
        <v>45108</v>
      </c>
      <c r="E447" s="44">
        <v>45473</v>
      </c>
      <c r="F447" s="42">
        <v>3366</v>
      </c>
      <c r="G447" s="42">
        <v>13624</v>
      </c>
      <c r="H447" s="42">
        <v>2775.36</v>
      </c>
      <c r="I447" s="42">
        <f t="shared" si="12"/>
        <v>19765.36</v>
      </c>
      <c r="J447" s="42">
        <v>28614</v>
      </c>
      <c r="K447" s="50">
        <f t="shared" si="13"/>
        <v>0.69075837002865736</v>
      </c>
      <c r="M447" s="46"/>
      <c r="N447" s="42"/>
    </row>
    <row r="448" spans="1:14" x14ac:dyDescent="0.25">
      <c r="A448" s="34" t="s">
        <v>482</v>
      </c>
      <c r="B448" s="36">
        <v>6006696</v>
      </c>
      <c r="C448" s="36">
        <v>145974</v>
      </c>
      <c r="D448" s="44">
        <v>45108</v>
      </c>
      <c r="E448" s="44">
        <v>45473</v>
      </c>
      <c r="F448" s="42">
        <v>4322</v>
      </c>
      <c r="G448" s="42">
        <v>6756</v>
      </c>
      <c r="H448" s="42">
        <v>6939.24</v>
      </c>
      <c r="I448" s="42">
        <f t="shared" si="12"/>
        <v>18017.239999999998</v>
      </c>
      <c r="J448" s="42">
        <v>41335</v>
      </c>
      <c r="K448" s="50">
        <f t="shared" si="13"/>
        <v>0.43588339179871777</v>
      </c>
      <c r="M448" s="46"/>
      <c r="N448" s="42"/>
    </row>
    <row r="449" spans="1:14" x14ac:dyDescent="0.25">
      <c r="A449" s="34" t="s">
        <v>483</v>
      </c>
      <c r="B449" s="36">
        <v>6006720</v>
      </c>
      <c r="C449" s="36">
        <v>145458</v>
      </c>
      <c r="D449" s="44">
        <v>45108</v>
      </c>
      <c r="E449" s="44">
        <v>45473</v>
      </c>
      <c r="F449" s="42">
        <v>3719</v>
      </c>
      <c r="G449" s="42">
        <v>5270</v>
      </c>
      <c r="H449" s="42">
        <v>2043</v>
      </c>
      <c r="I449" s="42">
        <f t="shared" si="12"/>
        <v>11032</v>
      </c>
      <c r="J449" s="42">
        <v>37442</v>
      </c>
      <c r="K449" s="50">
        <f t="shared" si="13"/>
        <v>0.2946423802147321</v>
      </c>
      <c r="M449" s="46"/>
      <c r="N449" s="42"/>
    </row>
    <row r="450" spans="1:14" x14ac:dyDescent="0.25">
      <c r="A450" s="39" t="s">
        <v>484</v>
      </c>
      <c r="B450" s="40">
        <v>6006779</v>
      </c>
      <c r="C450" s="40">
        <v>145942</v>
      </c>
      <c r="D450" s="51">
        <v>45108</v>
      </c>
      <c r="E450" s="51">
        <v>45473</v>
      </c>
      <c r="F450" s="52">
        <v>2742</v>
      </c>
      <c r="G450" s="52">
        <v>11788</v>
      </c>
      <c r="H450" s="52">
        <v>3072</v>
      </c>
      <c r="I450" s="52">
        <f t="shared" si="12"/>
        <v>17602</v>
      </c>
      <c r="J450" s="52">
        <v>19709</v>
      </c>
      <c r="K450" s="53">
        <f t="shared" si="13"/>
        <v>0.89309452534375156</v>
      </c>
      <c r="M450" s="46"/>
      <c r="N450" s="42"/>
    </row>
    <row r="451" spans="1:14" x14ac:dyDescent="0.25">
      <c r="A451" s="37" t="s">
        <v>485</v>
      </c>
      <c r="B451" s="38">
        <v>6006795</v>
      </c>
      <c r="C451" s="38">
        <v>145714</v>
      </c>
      <c r="D451" s="47">
        <v>45108</v>
      </c>
      <c r="E451" s="47">
        <v>45473</v>
      </c>
      <c r="F451" s="48">
        <v>4763</v>
      </c>
      <c r="G451" s="48">
        <v>27139</v>
      </c>
      <c r="H451" s="48">
        <v>4633.4399999999996</v>
      </c>
      <c r="I451" s="48">
        <f t="shared" si="12"/>
        <v>36535.440000000002</v>
      </c>
      <c r="J451" s="48">
        <v>40334</v>
      </c>
      <c r="K451" s="49">
        <f t="shared" si="13"/>
        <v>0.90582238310110585</v>
      </c>
      <c r="M451" s="46"/>
      <c r="N451" s="42"/>
    </row>
    <row r="452" spans="1:14" x14ac:dyDescent="0.25">
      <c r="A452" s="34" t="s">
        <v>486</v>
      </c>
      <c r="B452" s="36">
        <v>6003487</v>
      </c>
      <c r="C452" s="36">
        <v>145376</v>
      </c>
      <c r="D452" s="44">
        <v>45108</v>
      </c>
      <c r="E452" s="44">
        <v>45473</v>
      </c>
      <c r="F452" s="42">
        <v>2906</v>
      </c>
      <c r="G452" s="42">
        <v>17142</v>
      </c>
      <c r="H452" s="42">
        <v>56.28</v>
      </c>
      <c r="I452" s="42">
        <f t="shared" si="12"/>
        <v>20104.28</v>
      </c>
      <c r="J452" s="42">
        <v>29699</v>
      </c>
      <c r="K452" s="50">
        <f t="shared" si="13"/>
        <v>0.67693457692178183</v>
      </c>
      <c r="M452" s="46"/>
      <c r="N452" s="42"/>
    </row>
    <row r="453" spans="1:14" x14ac:dyDescent="0.25">
      <c r="A453" s="34" t="s">
        <v>487</v>
      </c>
      <c r="B453" s="36">
        <v>6006860</v>
      </c>
      <c r="C453" s="36">
        <v>145772</v>
      </c>
      <c r="D453" s="44">
        <v>45108</v>
      </c>
      <c r="E453" s="44">
        <v>45473</v>
      </c>
      <c r="F453" s="42">
        <v>7152</v>
      </c>
      <c r="G453" s="42">
        <v>7869</v>
      </c>
      <c r="H453" s="42">
        <v>7053.48</v>
      </c>
      <c r="I453" s="42">
        <f t="shared" si="12"/>
        <v>22074.48</v>
      </c>
      <c r="J453" s="42">
        <v>42651</v>
      </c>
      <c r="K453" s="50">
        <f t="shared" si="13"/>
        <v>0.51756066680734336</v>
      </c>
      <c r="M453" s="46"/>
      <c r="N453" s="42"/>
    </row>
    <row r="454" spans="1:14" x14ac:dyDescent="0.25">
      <c r="A454" s="39" t="s">
        <v>488</v>
      </c>
      <c r="B454" s="40">
        <v>6006878</v>
      </c>
      <c r="C454" s="40">
        <v>145649</v>
      </c>
      <c r="D454" s="51">
        <v>45108</v>
      </c>
      <c r="E454" s="51">
        <v>45473</v>
      </c>
      <c r="F454" s="52">
        <v>3865</v>
      </c>
      <c r="G454" s="52">
        <v>19431</v>
      </c>
      <c r="H454" s="52">
        <v>396.48</v>
      </c>
      <c r="I454" s="52">
        <f t="shared" si="12"/>
        <v>23692.48</v>
      </c>
      <c r="J454" s="52">
        <v>30477</v>
      </c>
      <c r="K454" s="53">
        <f t="shared" si="13"/>
        <v>0.7773888506086557</v>
      </c>
      <c r="M454" s="46"/>
      <c r="N454" s="42"/>
    </row>
    <row r="455" spans="1:14" x14ac:dyDescent="0.25">
      <c r="A455" s="37" t="s">
        <v>489</v>
      </c>
      <c r="B455" s="38">
        <v>6009989</v>
      </c>
      <c r="C455" s="38">
        <v>145476</v>
      </c>
      <c r="D455" s="47">
        <v>45108</v>
      </c>
      <c r="E455" s="47">
        <v>45473</v>
      </c>
      <c r="F455" s="48">
        <v>3840</v>
      </c>
      <c r="G455" s="48">
        <v>12429</v>
      </c>
      <c r="H455" s="48">
        <v>1964.76</v>
      </c>
      <c r="I455" s="48">
        <f t="shared" si="12"/>
        <v>18233.759999999998</v>
      </c>
      <c r="J455" s="48">
        <v>23872</v>
      </c>
      <c r="K455" s="49">
        <f t="shared" si="13"/>
        <v>0.763813672922252</v>
      </c>
      <c r="M455" s="46"/>
      <c r="N455" s="42"/>
    </row>
    <row r="456" spans="1:14" x14ac:dyDescent="0.25">
      <c r="A456" s="34" t="s">
        <v>490</v>
      </c>
      <c r="B456" s="36">
        <v>6006985</v>
      </c>
      <c r="C456" s="36">
        <v>145426</v>
      </c>
      <c r="D456" s="44">
        <v>45108</v>
      </c>
      <c r="E456" s="44">
        <v>45473</v>
      </c>
      <c r="F456" s="42">
        <v>4840</v>
      </c>
      <c r="G456" s="42">
        <v>22658</v>
      </c>
      <c r="H456" s="42">
        <v>2607.36</v>
      </c>
      <c r="I456" s="42">
        <f t="shared" si="12"/>
        <v>30105.360000000001</v>
      </c>
      <c r="J456" s="42">
        <v>46569</v>
      </c>
      <c r="K456" s="50">
        <f t="shared" si="13"/>
        <v>0.64646782194163499</v>
      </c>
      <c r="M456" s="46"/>
      <c r="N456" s="42"/>
    </row>
    <row r="457" spans="1:14" x14ac:dyDescent="0.25">
      <c r="A457" s="34" t="s">
        <v>491</v>
      </c>
      <c r="B457" s="36">
        <v>6007041</v>
      </c>
      <c r="C457" s="36">
        <v>145751</v>
      </c>
      <c r="D457" s="44">
        <v>45108</v>
      </c>
      <c r="E457" s="44">
        <v>45473</v>
      </c>
      <c r="F457" s="42">
        <v>7370</v>
      </c>
      <c r="G457" s="42">
        <v>20498</v>
      </c>
      <c r="H457" s="42">
        <v>3746.4</v>
      </c>
      <c r="I457" s="42">
        <f t="shared" si="12"/>
        <v>31614.400000000001</v>
      </c>
      <c r="J457" s="42">
        <v>44551</v>
      </c>
      <c r="K457" s="50">
        <f t="shared" si="13"/>
        <v>0.70962267962559766</v>
      </c>
      <c r="M457" s="46"/>
      <c r="N457" s="42"/>
    </row>
    <row r="458" spans="1:14" x14ac:dyDescent="0.25">
      <c r="A458" s="34" t="s">
        <v>492</v>
      </c>
      <c r="B458" s="36">
        <v>6002109</v>
      </c>
      <c r="C458" s="36">
        <v>145584</v>
      </c>
      <c r="D458" s="44">
        <v>45108</v>
      </c>
      <c r="E458" s="44">
        <v>45473</v>
      </c>
      <c r="F458" s="42">
        <v>4607</v>
      </c>
      <c r="G458" s="42">
        <v>20520</v>
      </c>
      <c r="H458" s="42">
        <v>3027.36</v>
      </c>
      <c r="I458" s="42">
        <f t="shared" si="12"/>
        <v>28154.36</v>
      </c>
      <c r="J458" s="42">
        <v>31821</v>
      </c>
      <c r="K458" s="50">
        <f t="shared" si="13"/>
        <v>0.88477294868168821</v>
      </c>
      <c r="M458" s="46"/>
      <c r="N458" s="42"/>
    </row>
    <row r="459" spans="1:14" x14ac:dyDescent="0.25">
      <c r="A459" s="39" t="s">
        <v>493</v>
      </c>
      <c r="B459" s="40">
        <v>6007843</v>
      </c>
      <c r="C459" s="40">
        <v>145681</v>
      </c>
      <c r="D459" s="51">
        <v>45108</v>
      </c>
      <c r="E459" s="51">
        <v>45473</v>
      </c>
      <c r="F459" s="52">
        <v>6758</v>
      </c>
      <c r="G459" s="52">
        <v>14587</v>
      </c>
      <c r="H459" s="52">
        <v>4857.72</v>
      </c>
      <c r="I459" s="52">
        <f t="shared" ref="I459:I522" si="14">SUM(F459:H459)</f>
        <v>26202.720000000001</v>
      </c>
      <c r="J459" s="52">
        <v>40288</v>
      </c>
      <c r="K459" s="53">
        <f t="shared" ref="K459:K522" si="15">I459/J459</f>
        <v>0.65038522637013507</v>
      </c>
      <c r="M459" s="46"/>
      <c r="N459" s="42"/>
    </row>
    <row r="460" spans="1:14" x14ac:dyDescent="0.25">
      <c r="A460" s="37" t="s">
        <v>494</v>
      </c>
      <c r="B460" s="38">
        <v>6004766</v>
      </c>
      <c r="C460" s="38">
        <v>145221</v>
      </c>
      <c r="D460" s="47">
        <v>45108</v>
      </c>
      <c r="E460" s="47">
        <v>45473</v>
      </c>
      <c r="F460" s="48">
        <v>8139</v>
      </c>
      <c r="G460" s="48">
        <v>27257</v>
      </c>
      <c r="H460" s="48">
        <v>7089.6</v>
      </c>
      <c r="I460" s="48">
        <f t="shared" si="14"/>
        <v>42485.599999999999</v>
      </c>
      <c r="J460" s="48">
        <v>50551</v>
      </c>
      <c r="K460" s="49">
        <f t="shared" si="15"/>
        <v>0.84045023837312804</v>
      </c>
      <c r="M460" s="46"/>
      <c r="N460" s="42"/>
    </row>
    <row r="461" spans="1:14" x14ac:dyDescent="0.25">
      <c r="A461" s="34" t="s">
        <v>495</v>
      </c>
      <c r="B461" s="36">
        <v>6007090</v>
      </c>
      <c r="C461" s="36">
        <v>145469</v>
      </c>
      <c r="D461" s="44">
        <v>45108</v>
      </c>
      <c r="E461" s="44">
        <v>45473</v>
      </c>
      <c r="F461" s="42">
        <v>3211</v>
      </c>
      <c r="G461" s="42">
        <v>10067</v>
      </c>
      <c r="H461" s="42">
        <v>4443.6000000000004</v>
      </c>
      <c r="I461" s="42">
        <f t="shared" si="14"/>
        <v>17721.599999999999</v>
      </c>
      <c r="J461" s="42">
        <v>27830</v>
      </c>
      <c r="K461" s="50">
        <f t="shared" si="15"/>
        <v>0.6367804527488321</v>
      </c>
      <c r="M461" s="46"/>
      <c r="N461" s="42"/>
    </row>
    <row r="462" spans="1:14" x14ac:dyDescent="0.25">
      <c r="A462" s="34" t="s">
        <v>496</v>
      </c>
      <c r="B462" s="36">
        <v>6003073</v>
      </c>
      <c r="C462" s="36">
        <v>146071</v>
      </c>
      <c r="D462" s="44">
        <v>45108</v>
      </c>
      <c r="E462" s="44">
        <v>45473</v>
      </c>
      <c r="F462" s="42">
        <v>1326</v>
      </c>
      <c r="G462" s="42">
        <v>15811</v>
      </c>
      <c r="H462" s="42">
        <v>205.8</v>
      </c>
      <c r="I462" s="42">
        <f t="shared" si="14"/>
        <v>17342.8</v>
      </c>
      <c r="J462" s="42">
        <v>19725</v>
      </c>
      <c r="K462" s="50">
        <f t="shared" si="15"/>
        <v>0.87922940430925223</v>
      </c>
      <c r="M462" s="46"/>
      <c r="N462" s="42"/>
    </row>
    <row r="463" spans="1:14" x14ac:dyDescent="0.25">
      <c r="A463" s="34" t="s">
        <v>497</v>
      </c>
      <c r="B463" s="36">
        <v>6003875</v>
      </c>
      <c r="C463" s="36">
        <v>146077</v>
      </c>
      <c r="D463" s="44">
        <v>45108</v>
      </c>
      <c r="E463" s="44">
        <v>45473</v>
      </c>
      <c r="F463" s="42">
        <v>2814</v>
      </c>
      <c r="G463" s="42">
        <v>11985</v>
      </c>
      <c r="H463" s="42">
        <v>1375</v>
      </c>
      <c r="I463" s="42">
        <f t="shared" si="14"/>
        <v>16174</v>
      </c>
      <c r="J463" s="42">
        <v>29595</v>
      </c>
      <c r="K463" s="50">
        <f t="shared" si="15"/>
        <v>0.54651123500591314</v>
      </c>
      <c r="M463" s="46"/>
      <c r="N463" s="42"/>
    </row>
    <row r="464" spans="1:14" x14ac:dyDescent="0.25">
      <c r="A464" s="39" t="s">
        <v>498</v>
      </c>
      <c r="B464" s="40">
        <v>6007157</v>
      </c>
      <c r="C464" s="40">
        <v>145839</v>
      </c>
      <c r="D464" s="51">
        <v>45108</v>
      </c>
      <c r="E464" s="51">
        <v>45473</v>
      </c>
      <c r="F464" s="52">
        <v>6552</v>
      </c>
      <c r="G464" s="52">
        <v>5876</v>
      </c>
      <c r="H464" s="52">
        <v>1539.72</v>
      </c>
      <c r="I464" s="52">
        <f t="shared" si="14"/>
        <v>13967.72</v>
      </c>
      <c r="J464" s="52">
        <v>15547</v>
      </c>
      <c r="K464" s="53">
        <f t="shared" si="15"/>
        <v>0.89841898758602945</v>
      </c>
      <c r="M464" s="46"/>
      <c r="N464" s="42"/>
    </row>
    <row r="465" spans="1:14" x14ac:dyDescent="0.25">
      <c r="A465" s="37" t="s">
        <v>499</v>
      </c>
      <c r="B465" s="38">
        <v>6002315</v>
      </c>
      <c r="C465" s="38">
        <v>145765</v>
      </c>
      <c r="D465" s="47">
        <v>45108</v>
      </c>
      <c r="E465" s="47">
        <v>45473</v>
      </c>
      <c r="F465" s="48">
        <v>5317</v>
      </c>
      <c r="G465" s="48">
        <v>30923</v>
      </c>
      <c r="H465" s="48">
        <v>3435.6</v>
      </c>
      <c r="I465" s="48">
        <f t="shared" si="14"/>
        <v>39675.599999999999</v>
      </c>
      <c r="J465" s="48">
        <v>44217</v>
      </c>
      <c r="K465" s="49">
        <f t="shared" si="15"/>
        <v>0.89729289639731324</v>
      </c>
      <c r="M465" s="46"/>
      <c r="N465" s="42"/>
    </row>
    <row r="466" spans="1:14" x14ac:dyDescent="0.25">
      <c r="A466" s="34" t="s">
        <v>500</v>
      </c>
      <c r="B466" s="36">
        <v>6001374</v>
      </c>
      <c r="C466" s="36">
        <v>145989</v>
      </c>
      <c r="D466" s="44">
        <v>45108</v>
      </c>
      <c r="E466" s="44">
        <v>45473</v>
      </c>
      <c r="F466" s="42">
        <v>3436</v>
      </c>
      <c r="G466" s="42">
        <v>6033</v>
      </c>
      <c r="H466" s="42">
        <v>6224</v>
      </c>
      <c r="I466" s="42">
        <f t="shared" si="14"/>
        <v>15693</v>
      </c>
      <c r="J466" s="42">
        <v>20696</v>
      </c>
      <c r="K466" s="50">
        <f t="shared" si="15"/>
        <v>0.75826246617703907</v>
      </c>
      <c r="M466" s="46"/>
      <c r="N466" s="42"/>
    </row>
    <row r="467" spans="1:14" x14ac:dyDescent="0.25">
      <c r="A467" s="34" t="s">
        <v>501</v>
      </c>
      <c r="B467" s="36">
        <v>6005003</v>
      </c>
      <c r="C467" s="36">
        <v>145938</v>
      </c>
      <c r="D467" s="44">
        <v>45108</v>
      </c>
      <c r="E467" s="44">
        <v>45473</v>
      </c>
      <c r="F467" s="42">
        <v>7038</v>
      </c>
      <c r="G467" s="42">
        <v>57378</v>
      </c>
      <c r="H467" s="42">
        <v>9258</v>
      </c>
      <c r="I467" s="42">
        <f t="shared" si="14"/>
        <v>73674</v>
      </c>
      <c r="J467" s="42">
        <v>80225</v>
      </c>
      <c r="K467" s="50">
        <f t="shared" si="15"/>
        <v>0.91834216266749769</v>
      </c>
      <c r="M467" s="46"/>
      <c r="N467" s="42"/>
    </row>
    <row r="468" spans="1:14" x14ac:dyDescent="0.25">
      <c r="A468" s="34" t="s">
        <v>502</v>
      </c>
      <c r="B468" s="36">
        <v>6014385</v>
      </c>
      <c r="C468" s="36">
        <v>145841</v>
      </c>
      <c r="D468" s="44">
        <v>45108</v>
      </c>
      <c r="E468" s="44">
        <v>45473</v>
      </c>
      <c r="F468" s="42">
        <v>2834</v>
      </c>
      <c r="G468" s="42">
        <v>10356</v>
      </c>
      <c r="H468" s="42">
        <v>0</v>
      </c>
      <c r="I468" s="42">
        <f t="shared" si="14"/>
        <v>13190</v>
      </c>
      <c r="J468" s="42">
        <v>37413</v>
      </c>
      <c r="K468" s="50">
        <f t="shared" si="15"/>
        <v>0.35255125223852674</v>
      </c>
      <c r="M468" s="46"/>
      <c r="N468" s="42"/>
    </row>
    <row r="469" spans="1:14" x14ac:dyDescent="0.25">
      <c r="A469" s="39" t="s">
        <v>503</v>
      </c>
      <c r="B469" s="40">
        <v>6009112</v>
      </c>
      <c r="C469" s="40">
        <v>145767</v>
      </c>
      <c r="D469" s="51">
        <v>45108</v>
      </c>
      <c r="E469" s="51">
        <v>45473</v>
      </c>
      <c r="F469" s="52">
        <v>5806</v>
      </c>
      <c r="G469" s="52">
        <v>12347</v>
      </c>
      <c r="H469" s="52">
        <v>3941.28</v>
      </c>
      <c r="I469" s="52">
        <f t="shared" si="14"/>
        <v>22094.28</v>
      </c>
      <c r="J469" s="52">
        <v>31966</v>
      </c>
      <c r="K469" s="53">
        <f t="shared" si="15"/>
        <v>0.69118062941875735</v>
      </c>
      <c r="M469" s="46"/>
      <c r="N469" s="42"/>
    </row>
    <row r="470" spans="1:14" x14ac:dyDescent="0.25">
      <c r="A470" s="37" t="s">
        <v>504</v>
      </c>
      <c r="B470" s="38">
        <v>6009799</v>
      </c>
      <c r="C470" s="38">
        <v>145621</v>
      </c>
      <c r="D470" s="47">
        <v>45108</v>
      </c>
      <c r="E470" s="47">
        <v>45473</v>
      </c>
      <c r="F470" s="48">
        <v>4869</v>
      </c>
      <c r="G470" s="48">
        <v>13641</v>
      </c>
      <c r="H470" s="48">
        <v>4413</v>
      </c>
      <c r="I470" s="48">
        <f t="shared" si="14"/>
        <v>22923</v>
      </c>
      <c r="J470" s="48">
        <v>30506</v>
      </c>
      <c r="K470" s="49">
        <f t="shared" si="15"/>
        <v>0.75142594899364057</v>
      </c>
      <c r="M470" s="46"/>
      <c r="N470" s="42"/>
    </row>
    <row r="471" spans="1:14" x14ac:dyDescent="0.25">
      <c r="A471" s="34" t="s">
        <v>505</v>
      </c>
      <c r="B471" s="36">
        <v>6000251</v>
      </c>
      <c r="C471" s="36">
        <v>145045</v>
      </c>
      <c r="D471" s="44">
        <v>45108</v>
      </c>
      <c r="E471" s="44">
        <v>45473</v>
      </c>
      <c r="F471" s="42">
        <v>5851</v>
      </c>
      <c r="G471" s="42">
        <v>12091</v>
      </c>
      <c r="H471" s="42">
        <v>3659.88</v>
      </c>
      <c r="I471" s="42">
        <f t="shared" si="14"/>
        <v>21601.88</v>
      </c>
      <c r="J471" s="42">
        <v>28427</v>
      </c>
      <c r="K471" s="50">
        <f t="shared" si="15"/>
        <v>0.75990713054490455</v>
      </c>
      <c r="M471" s="46"/>
      <c r="N471" s="42"/>
    </row>
    <row r="472" spans="1:14" x14ac:dyDescent="0.25">
      <c r="A472" s="34" t="s">
        <v>506</v>
      </c>
      <c r="B472" s="36">
        <v>6000327</v>
      </c>
      <c r="C472" s="36">
        <v>145350</v>
      </c>
      <c r="D472" s="44">
        <v>45108</v>
      </c>
      <c r="E472" s="44">
        <v>45473</v>
      </c>
      <c r="F472" s="42">
        <v>7880</v>
      </c>
      <c r="G472" s="42">
        <v>21512</v>
      </c>
      <c r="H472" s="42">
        <v>5512.08</v>
      </c>
      <c r="I472" s="42">
        <f t="shared" si="14"/>
        <v>34904.080000000002</v>
      </c>
      <c r="J472" s="42">
        <v>45607</v>
      </c>
      <c r="K472" s="50">
        <f t="shared" si="15"/>
        <v>0.76532286710373409</v>
      </c>
      <c r="M472" s="46"/>
      <c r="N472" s="42"/>
    </row>
    <row r="473" spans="1:14" x14ac:dyDescent="0.25">
      <c r="A473" s="34" t="s">
        <v>507</v>
      </c>
      <c r="B473" s="36">
        <v>6003339</v>
      </c>
      <c r="C473" s="36">
        <v>145234</v>
      </c>
      <c r="D473" s="44">
        <v>45108</v>
      </c>
      <c r="E473" s="44">
        <v>45473</v>
      </c>
      <c r="F473" s="42">
        <v>1997</v>
      </c>
      <c r="G473" s="42">
        <v>13203</v>
      </c>
      <c r="H473" s="42">
        <v>3526</v>
      </c>
      <c r="I473" s="42">
        <f t="shared" si="14"/>
        <v>18726</v>
      </c>
      <c r="J473" s="42">
        <v>21881</v>
      </c>
      <c r="K473" s="50">
        <f t="shared" si="15"/>
        <v>0.85581097756044056</v>
      </c>
      <c r="M473" s="46"/>
      <c r="N473" s="42"/>
    </row>
    <row r="474" spans="1:14" x14ac:dyDescent="0.25">
      <c r="A474" s="39" t="s">
        <v>508</v>
      </c>
      <c r="B474" s="40">
        <v>6011712</v>
      </c>
      <c r="C474" s="40">
        <v>145597</v>
      </c>
      <c r="D474" s="51">
        <v>45108</v>
      </c>
      <c r="E474" s="51">
        <v>45473</v>
      </c>
      <c r="F474" s="52">
        <v>4272</v>
      </c>
      <c r="G474" s="52">
        <v>5471</v>
      </c>
      <c r="H474" s="52">
        <v>5427.24</v>
      </c>
      <c r="I474" s="52">
        <f t="shared" si="14"/>
        <v>15170.24</v>
      </c>
      <c r="J474" s="52">
        <v>32664</v>
      </c>
      <c r="K474" s="53">
        <f t="shared" si="15"/>
        <v>0.46443301493999511</v>
      </c>
      <c r="M474" s="46"/>
      <c r="N474" s="42"/>
    </row>
    <row r="475" spans="1:14" x14ac:dyDescent="0.25">
      <c r="A475" s="37" t="s">
        <v>509</v>
      </c>
      <c r="B475" s="38">
        <v>6007355</v>
      </c>
      <c r="C475" s="38">
        <v>146078</v>
      </c>
      <c r="D475" s="47">
        <v>45108</v>
      </c>
      <c r="E475" s="47">
        <v>45473</v>
      </c>
      <c r="F475" s="48">
        <v>2808</v>
      </c>
      <c r="G475" s="48">
        <v>5388</v>
      </c>
      <c r="H475" s="48">
        <v>3151</v>
      </c>
      <c r="I475" s="48">
        <f t="shared" si="14"/>
        <v>11347</v>
      </c>
      <c r="J475" s="48">
        <v>15888</v>
      </c>
      <c r="K475" s="49">
        <f t="shared" si="15"/>
        <v>0.71418680765357501</v>
      </c>
      <c r="M475" s="46"/>
      <c r="N475" s="42"/>
    </row>
    <row r="476" spans="1:14" x14ac:dyDescent="0.25">
      <c r="A476" s="34" t="s">
        <v>510</v>
      </c>
      <c r="B476" s="36">
        <v>6007371</v>
      </c>
      <c r="C476" s="36">
        <v>145838</v>
      </c>
      <c r="D476" s="44">
        <v>45108</v>
      </c>
      <c r="E476" s="44">
        <v>45473</v>
      </c>
      <c r="F476" s="42">
        <v>10191</v>
      </c>
      <c r="G476" s="42">
        <v>39760</v>
      </c>
      <c r="H476" s="42">
        <v>3152.52</v>
      </c>
      <c r="I476" s="42">
        <f t="shared" si="14"/>
        <v>53103.519999999997</v>
      </c>
      <c r="J476" s="42">
        <v>63437</v>
      </c>
      <c r="K476" s="50">
        <f t="shared" si="15"/>
        <v>0.83710642054321605</v>
      </c>
      <c r="M476" s="46"/>
      <c r="N476" s="42"/>
    </row>
    <row r="477" spans="1:14" x14ac:dyDescent="0.25">
      <c r="A477" s="34" t="s">
        <v>511</v>
      </c>
      <c r="B477" s="36">
        <v>6005441</v>
      </c>
      <c r="C477" s="36">
        <v>146175</v>
      </c>
      <c r="D477" s="44">
        <v>45108</v>
      </c>
      <c r="E477" s="44">
        <v>45473</v>
      </c>
      <c r="F477" s="42">
        <v>1405</v>
      </c>
      <c r="G477" s="42">
        <v>7515</v>
      </c>
      <c r="H477" s="42">
        <v>0</v>
      </c>
      <c r="I477" s="42">
        <f t="shared" si="14"/>
        <v>8920</v>
      </c>
      <c r="J477" s="42">
        <v>17546</v>
      </c>
      <c r="K477" s="50">
        <f t="shared" si="15"/>
        <v>0.50837797788669781</v>
      </c>
      <c r="M477" s="46"/>
      <c r="N477" s="42"/>
    </row>
    <row r="478" spans="1:14" x14ac:dyDescent="0.25">
      <c r="A478" s="34" t="s">
        <v>512</v>
      </c>
      <c r="B478" s="36">
        <v>6007413</v>
      </c>
      <c r="C478" s="36">
        <v>145261</v>
      </c>
      <c r="D478" s="44">
        <v>45108</v>
      </c>
      <c r="E478" s="44">
        <v>45473</v>
      </c>
      <c r="F478" s="42">
        <v>4046</v>
      </c>
      <c r="G478" s="42">
        <v>13510</v>
      </c>
      <c r="H478" s="42">
        <v>452.76</v>
      </c>
      <c r="I478" s="42">
        <f t="shared" si="14"/>
        <v>18008.759999999998</v>
      </c>
      <c r="J478" s="42">
        <v>27066</v>
      </c>
      <c r="K478" s="50">
        <f t="shared" si="15"/>
        <v>0.66536466415428941</v>
      </c>
      <c r="M478" s="46"/>
      <c r="N478" s="42"/>
    </row>
    <row r="479" spans="1:14" x14ac:dyDescent="0.25">
      <c r="A479" s="39" t="s">
        <v>513</v>
      </c>
      <c r="B479" s="40">
        <v>6004741</v>
      </c>
      <c r="C479" s="40">
        <v>145220</v>
      </c>
      <c r="D479" s="51">
        <v>45108</v>
      </c>
      <c r="E479" s="51">
        <v>45473</v>
      </c>
      <c r="F479" s="52">
        <v>5759</v>
      </c>
      <c r="G479" s="52">
        <v>28865</v>
      </c>
      <c r="H479" s="52">
        <v>7889</v>
      </c>
      <c r="I479" s="52">
        <f t="shared" si="14"/>
        <v>42513</v>
      </c>
      <c r="J479" s="52">
        <v>55805</v>
      </c>
      <c r="K479" s="53">
        <f t="shared" si="15"/>
        <v>0.76181345757548602</v>
      </c>
      <c r="M479" s="46"/>
      <c r="N479" s="42"/>
    </row>
    <row r="480" spans="1:14" x14ac:dyDescent="0.25">
      <c r="A480" s="37" t="s">
        <v>514</v>
      </c>
      <c r="B480" s="38">
        <v>6007447</v>
      </c>
      <c r="C480" s="38">
        <v>145024</v>
      </c>
      <c r="D480" s="47">
        <v>45108</v>
      </c>
      <c r="E480" s="47">
        <v>45473</v>
      </c>
      <c r="F480" s="48">
        <v>4001</v>
      </c>
      <c r="G480" s="48">
        <v>8564</v>
      </c>
      <c r="H480" s="48">
        <v>2995.44</v>
      </c>
      <c r="I480" s="48">
        <f t="shared" si="14"/>
        <v>15560.44</v>
      </c>
      <c r="J480" s="48">
        <v>31079</v>
      </c>
      <c r="K480" s="49">
        <f t="shared" si="15"/>
        <v>0.50067376685221532</v>
      </c>
      <c r="M480" s="46"/>
      <c r="N480" s="42"/>
    </row>
    <row r="481" spans="1:14" x14ac:dyDescent="0.25">
      <c r="A481" s="34" t="s">
        <v>515</v>
      </c>
      <c r="B481" s="36">
        <v>6003792</v>
      </c>
      <c r="C481" s="36">
        <v>145489</v>
      </c>
      <c r="D481" s="44">
        <v>45108</v>
      </c>
      <c r="E481" s="44">
        <v>45473</v>
      </c>
      <c r="F481" s="42">
        <v>2889</v>
      </c>
      <c r="G481" s="42">
        <v>4362</v>
      </c>
      <c r="H481" s="42">
        <v>4737.6000000000004</v>
      </c>
      <c r="I481" s="42">
        <f t="shared" si="14"/>
        <v>11988.6</v>
      </c>
      <c r="J481" s="42">
        <v>14660</v>
      </c>
      <c r="K481" s="50">
        <f t="shared" si="15"/>
        <v>0.81777626193724418</v>
      </c>
      <c r="M481" s="46"/>
      <c r="N481" s="42"/>
    </row>
    <row r="482" spans="1:14" x14ac:dyDescent="0.25">
      <c r="A482" s="34" t="s">
        <v>516</v>
      </c>
      <c r="B482" s="36">
        <v>6012470</v>
      </c>
      <c r="C482" s="36">
        <v>145837</v>
      </c>
      <c r="D482" s="44">
        <v>45108</v>
      </c>
      <c r="E482" s="44">
        <v>45473</v>
      </c>
      <c r="F482" s="42">
        <v>1918</v>
      </c>
      <c r="G482" s="42">
        <v>9917</v>
      </c>
      <c r="H482" s="42">
        <v>85.68</v>
      </c>
      <c r="I482" s="42">
        <f t="shared" si="14"/>
        <v>11920.68</v>
      </c>
      <c r="J482" s="42">
        <v>21216</v>
      </c>
      <c r="K482" s="50">
        <f t="shared" si="15"/>
        <v>0.56187217194570138</v>
      </c>
      <c r="M482" s="46"/>
      <c r="N482" s="42"/>
    </row>
    <row r="483" spans="1:14" x14ac:dyDescent="0.25">
      <c r="A483" s="34" t="s">
        <v>517</v>
      </c>
      <c r="B483" s="36">
        <v>6007488</v>
      </c>
      <c r="C483" s="36">
        <v>146037</v>
      </c>
      <c r="D483" s="44">
        <v>45108</v>
      </c>
      <c r="E483" s="44">
        <v>45473</v>
      </c>
      <c r="F483" s="42">
        <v>7501</v>
      </c>
      <c r="G483" s="42">
        <v>8379</v>
      </c>
      <c r="H483" s="42">
        <v>6691.44</v>
      </c>
      <c r="I483" s="42">
        <f t="shared" si="14"/>
        <v>22571.439999999999</v>
      </c>
      <c r="J483" s="42">
        <v>29868</v>
      </c>
      <c r="K483" s="50">
        <f t="shared" si="15"/>
        <v>0.75570644167671086</v>
      </c>
      <c r="M483" s="46"/>
      <c r="N483" s="42"/>
    </row>
    <row r="484" spans="1:14" x14ac:dyDescent="0.25">
      <c r="A484" s="39" t="s">
        <v>518</v>
      </c>
      <c r="B484" s="40">
        <v>6007512</v>
      </c>
      <c r="C484" s="40">
        <v>145801</v>
      </c>
      <c r="D484" s="51">
        <v>45108</v>
      </c>
      <c r="E484" s="51">
        <v>45473</v>
      </c>
      <c r="F484" s="52">
        <v>1909</v>
      </c>
      <c r="G484" s="52">
        <v>3960</v>
      </c>
      <c r="H484" s="52">
        <v>4.2</v>
      </c>
      <c r="I484" s="52">
        <f t="shared" si="14"/>
        <v>5873.2</v>
      </c>
      <c r="J484" s="52">
        <v>27458</v>
      </c>
      <c r="K484" s="53">
        <f t="shared" si="15"/>
        <v>0.21389758904508704</v>
      </c>
      <c r="M484" s="46"/>
      <c r="N484" s="42"/>
    </row>
    <row r="485" spans="1:14" x14ac:dyDescent="0.25">
      <c r="A485" s="37" t="s">
        <v>519</v>
      </c>
      <c r="B485" s="38">
        <v>6007504</v>
      </c>
      <c r="C485" s="38">
        <v>146084</v>
      </c>
      <c r="D485" s="47">
        <v>45108</v>
      </c>
      <c r="E485" s="47">
        <v>45473</v>
      </c>
      <c r="F485" s="48">
        <v>1781</v>
      </c>
      <c r="G485" s="48">
        <v>4411</v>
      </c>
      <c r="H485" s="48">
        <v>1338.96</v>
      </c>
      <c r="I485" s="48">
        <f t="shared" si="14"/>
        <v>7530.96</v>
      </c>
      <c r="J485" s="48">
        <v>11946</v>
      </c>
      <c r="K485" s="49">
        <f t="shared" si="15"/>
        <v>0.63041687594173779</v>
      </c>
      <c r="M485" s="46"/>
      <c r="N485" s="42"/>
    </row>
    <row r="486" spans="1:14" x14ac:dyDescent="0.25">
      <c r="A486" s="34" t="s">
        <v>520</v>
      </c>
      <c r="B486" s="36">
        <v>6007546</v>
      </c>
      <c r="C486" s="36">
        <v>145727</v>
      </c>
      <c r="D486" s="44">
        <v>45108</v>
      </c>
      <c r="E486" s="44">
        <v>45473</v>
      </c>
      <c r="F486" s="42">
        <v>1008</v>
      </c>
      <c r="G486" s="42">
        <v>4811</v>
      </c>
      <c r="H486" s="42">
        <v>561.96</v>
      </c>
      <c r="I486" s="42">
        <f t="shared" si="14"/>
        <v>6380.96</v>
      </c>
      <c r="J486" s="42">
        <v>9234</v>
      </c>
      <c r="K486" s="50">
        <f t="shared" si="15"/>
        <v>0.69102880658436217</v>
      </c>
      <c r="M486" s="46"/>
      <c r="N486" s="42"/>
    </row>
    <row r="487" spans="1:14" x14ac:dyDescent="0.25">
      <c r="A487" s="34" t="s">
        <v>521</v>
      </c>
      <c r="B487" s="36">
        <v>6008502</v>
      </c>
      <c r="C487" s="36">
        <v>145414</v>
      </c>
      <c r="D487" s="44">
        <v>45108</v>
      </c>
      <c r="E487" s="44">
        <v>45473</v>
      </c>
      <c r="F487" s="42">
        <v>1519</v>
      </c>
      <c r="G487" s="42">
        <v>8665</v>
      </c>
      <c r="H487" s="42">
        <v>248.64</v>
      </c>
      <c r="I487" s="42">
        <f t="shared" si="14"/>
        <v>10432.64</v>
      </c>
      <c r="J487" s="42">
        <v>16386</v>
      </c>
      <c r="K487" s="50">
        <f t="shared" si="15"/>
        <v>0.63668009276211401</v>
      </c>
      <c r="M487" s="46"/>
      <c r="N487" s="42"/>
    </row>
    <row r="488" spans="1:14" x14ac:dyDescent="0.25">
      <c r="A488" s="39" t="s">
        <v>522</v>
      </c>
      <c r="B488" s="40">
        <v>6011746</v>
      </c>
      <c r="C488" s="40">
        <v>145629</v>
      </c>
      <c r="D488" s="51">
        <v>45108</v>
      </c>
      <c r="E488" s="51">
        <v>45473</v>
      </c>
      <c r="F488" s="52">
        <v>6522</v>
      </c>
      <c r="G488" s="52">
        <v>21098</v>
      </c>
      <c r="H488" s="52">
        <v>5538.12</v>
      </c>
      <c r="I488" s="52">
        <f t="shared" si="14"/>
        <v>33158.120000000003</v>
      </c>
      <c r="J488" s="52">
        <v>45881</v>
      </c>
      <c r="K488" s="53">
        <f t="shared" si="15"/>
        <v>0.72269828469301023</v>
      </c>
      <c r="M488" s="46"/>
      <c r="N488" s="42"/>
    </row>
    <row r="489" spans="1:14" x14ac:dyDescent="0.25">
      <c r="A489" s="37" t="s">
        <v>523</v>
      </c>
      <c r="B489" s="38">
        <v>6010078</v>
      </c>
      <c r="C489" s="38">
        <v>145927</v>
      </c>
      <c r="D489" s="47">
        <v>45108</v>
      </c>
      <c r="E489" s="47">
        <v>45473</v>
      </c>
      <c r="F489" s="48">
        <v>5381</v>
      </c>
      <c r="G489" s="48">
        <v>17401</v>
      </c>
      <c r="H489" s="48">
        <v>5768</v>
      </c>
      <c r="I489" s="48">
        <f t="shared" si="14"/>
        <v>28550</v>
      </c>
      <c r="J489" s="48">
        <v>33483</v>
      </c>
      <c r="K489" s="49">
        <f t="shared" si="15"/>
        <v>0.85267150494280675</v>
      </c>
      <c r="M489" s="46"/>
      <c r="N489" s="42"/>
    </row>
    <row r="490" spans="1:14" x14ac:dyDescent="0.25">
      <c r="A490" s="34" t="s">
        <v>524</v>
      </c>
      <c r="B490" s="36">
        <v>6007082</v>
      </c>
      <c r="C490" s="36">
        <v>145411</v>
      </c>
      <c r="D490" s="44">
        <v>45108</v>
      </c>
      <c r="E490" s="44">
        <v>45473</v>
      </c>
      <c r="F490" s="42">
        <v>5414</v>
      </c>
      <c r="G490" s="42">
        <v>6381</v>
      </c>
      <c r="H490" s="42">
        <v>2813</v>
      </c>
      <c r="I490" s="42">
        <f t="shared" si="14"/>
        <v>14608</v>
      </c>
      <c r="J490" s="42">
        <v>18452</v>
      </c>
      <c r="K490" s="50">
        <f t="shared" si="15"/>
        <v>0.7916756991112075</v>
      </c>
      <c r="M490" s="46"/>
      <c r="N490" s="42"/>
    </row>
    <row r="491" spans="1:14" x14ac:dyDescent="0.25">
      <c r="A491" s="34" t="s">
        <v>525</v>
      </c>
      <c r="B491" s="36">
        <v>6006027</v>
      </c>
      <c r="C491" s="36">
        <v>145294</v>
      </c>
      <c r="D491" s="44">
        <v>45108</v>
      </c>
      <c r="E491" s="44">
        <v>45473</v>
      </c>
      <c r="F491" s="42">
        <v>2282</v>
      </c>
      <c r="G491" s="42">
        <v>11987</v>
      </c>
      <c r="H491" s="42">
        <v>54</v>
      </c>
      <c r="I491" s="42">
        <f t="shared" si="14"/>
        <v>14323</v>
      </c>
      <c r="J491" s="42">
        <v>18636</v>
      </c>
      <c r="K491" s="50">
        <f t="shared" si="15"/>
        <v>0.76856621592616436</v>
      </c>
      <c r="M491" s="46"/>
      <c r="N491" s="42"/>
    </row>
    <row r="492" spans="1:14" x14ac:dyDescent="0.25">
      <c r="A492" s="34" t="s">
        <v>526</v>
      </c>
      <c r="B492" s="36">
        <v>6007595</v>
      </c>
      <c r="C492" s="36">
        <v>145953</v>
      </c>
      <c r="D492" s="44">
        <v>45108</v>
      </c>
      <c r="E492" s="44">
        <v>45473</v>
      </c>
      <c r="F492" s="42">
        <v>2680</v>
      </c>
      <c r="G492" s="42">
        <v>1779</v>
      </c>
      <c r="H492" s="42">
        <v>2060</v>
      </c>
      <c r="I492" s="42">
        <f t="shared" si="14"/>
        <v>6519</v>
      </c>
      <c r="J492" s="42">
        <v>26117</v>
      </c>
      <c r="K492" s="50">
        <f t="shared" si="15"/>
        <v>0.24960753532182103</v>
      </c>
      <c r="M492" s="46"/>
      <c r="N492" s="42"/>
    </row>
    <row r="493" spans="1:14" x14ac:dyDescent="0.25">
      <c r="A493" s="39" t="s">
        <v>527</v>
      </c>
      <c r="B493" s="40">
        <v>6005854</v>
      </c>
      <c r="C493" s="40">
        <v>145741</v>
      </c>
      <c r="D493" s="51">
        <v>45108</v>
      </c>
      <c r="E493" s="51">
        <v>45473</v>
      </c>
      <c r="F493" s="52">
        <v>9155</v>
      </c>
      <c r="G493" s="52">
        <v>15749</v>
      </c>
      <c r="H493" s="52">
        <v>5635</v>
      </c>
      <c r="I493" s="52">
        <f t="shared" si="14"/>
        <v>30539</v>
      </c>
      <c r="J493" s="52">
        <v>43725</v>
      </c>
      <c r="K493" s="53">
        <f t="shared" si="15"/>
        <v>0.69843339050886222</v>
      </c>
      <c r="M493" s="46"/>
      <c r="N493" s="42"/>
    </row>
    <row r="494" spans="1:14" x14ac:dyDescent="0.25">
      <c r="A494" s="37" t="s">
        <v>528</v>
      </c>
      <c r="B494" s="38">
        <v>6005912</v>
      </c>
      <c r="C494" s="38">
        <v>145944</v>
      </c>
      <c r="D494" s="47">
        <v>45108</v>
      </c>
      <c r="E494" s="47">
        <v>45473</v>
      </c>
      <c r="F494" s="48">
        <v>4447</v>
      </c>
      <c r="G494" s="48">
        <v>7125</v>
      </c>
      <c r="H494" s="48">
        <v>3754.8</v>
      </c>
      <c r="I494" s="48">
        <f t="shared" si="14"/>
        <v>15326.8</v>
      </c>
      <c r="J494" s="48">
        <v>29427</v>
      </c>
      <c r="K494" s="49">
        <f t="shared" si="15"/>
        <v>0.5208414041526489</v>
      </c>
      <c r="M494" s="46"/>
      <c r="N494" s="42"/>
    </row>
    <row r="495" spans="1:14" x14ac:dyDescent="0.25">
      <c r="A495" s="34" t="s">
        <v>529</v>
      </c>
      <c r="B495" s="36">
        <v>6007009</v>
      </c>
      <c r="C495" s="36">
        <v>145536</v>
      </c>
      <c r="D495" s="44">
        <v>45108</v>
      </c>
      <c r="E495" s="44">
        <v>45473</v>
      </c>
      <c r="F495" s="42">
        <v>4213</v>
      </c>
      <c r="G495" s="42">
        <v>13520</v>
      </c>
      <c r="H495" s="42">
        <v>5967</v>
      </c>
      <c r="I495" s="42">
        <f t="shared" si="14"/>
        <v>23700</v>
      </c>
      <c r="J495" s="42">
        <v>32462</v>
      </c>
      <c r="K495" s="50">
        <f t="shared" si="15"/>
        <v>0.73008440638284766</v>
      </c>
      <c r="M495" s="46"/>
      <c r="N495" s="42"/>
    </row>
    <row r="496" spans="1:14" x14ac:dyDescent="0.25">
      <c r="A496" s="34" t="s">
        <v>530</v>
      </c>
      <c r="B496" s="36">
        <v>6014575</v>
      </c>
      <c r="C496" s="36">
        <v>145960</v>
      </c>
      <c r="D496" s="44">
        <v>45108</v>
      </c>
      <c r="E496" s="44">
        <v>45473</v>
      </c>
      <c r="F496" s="42">
        <v>3318</v>
      </c>
      <c r="G496" s="42">
        <v>13982</v>
      </c>
      <c r="H496" s="42">
        <v>1526.28</v>
      </c>
      <c r="I496" s="42">
        <f t="shared" si="14"/>
        <v>18826.28</v>
      </c>
      <c r="J496" s="42">
        <v>46365</v>
      </c>
      <c r="K496" s="50">
        <f t="shared" si="15"/>
        <v>0.4060450771055753</v>
      </c>
      <c r="M496" s="46"/>
      <c r="N496" s="42"/>
    </row>
    <row r="497" spans="1:14" x14ac:dyDescent="0.25">
      <c r="A497" s="34" t="s">
        <v>531</v>
      </c>
      <c r="B497" s="36">
        <v>6007892</v>
      </c>
      <c r="C497" s="36">
        <v>145324</v>
      </c>
      <c r="D497" s="44">
        <v>45108</v>
      </c>
      <c r="E497" s="44">
        <v>45473</v>
      </c>
      <c r="F497" s="42">
        <v>6116</v>
      </c>
      <c r="G497" s="42">
        <v>11183</v>
      </c>
      <c r="H497" s="42">
        <v>4875</v>
      </c>
      <c r="I497" s="42">
        <f t="shared" si="14"/>
        <v>22174</v>
      </c>
      <c r="J497" s="42">
        <v>37383</v>
      </c>
      <c r="K497" s="50">
        <f t="shared" si="15"/>
        <v>0.59315731749725809</v>
      </c>
      <c r="M497" s="46"/>
      <c r="N497" s="42"/>
    </row>
    <row r="498" spans="1:14" x14ac:dyDescent="0.25">
      <c r="A498" s="39" t="s">
        <v>532</v>
      </c>
      <c r="B498" s="40">
        <v>6008874</v>
      </c>
      <c r="C498" s="40">
        <v>145731</v>
      </c>
      <c r="D498" s="51">
        <v>45108</v>
      </c>
      <c r="E498" s="51">
        <v>45473</v>
      </c>
      <c r="F498" s="52">
        <v>2300</v>
      </c>
      <c r="G498" s="52">
        <v>4714</v>
      </c>
      <c r="H498" s="52">
        <v>2414</v>
      </c>
      <c r="I498" s="52">
        <f t="shared" si="14"/>
        <v>9428</v>
      </c>
      <c r="J498" s="52">
        <v>29602</v>
      </c>
      <c r="K498" s="53">
        <f t="shared" si="15"/>
        <v>0.31849199378420379</v>
      </c>
      <c r="M498" s="46"/>
      <c r="N498" s="42"/>
    </row>
    <row r="499" spans="1:14" x14ac:dyDescent="0.25">
      <c r="A499" s="37" t="s">
        <v>533</v>
      </c>
      <c r="B499" s="38">
        <v>6008817</v>
      </c>
      <c r="C499" s="38">
        <v>145563</v>
      </c>
      <c r="D499" s="47">
        <v>45108</v>
      </c>
      <c r="E499" s="47">
        <v>45473</v>
      </c>
      <c r="F499" s="48">
        <v>5161</v>
      </c>
      <c r="G499" s="48">
        <v>8215</v>
      </c>
      <c r="H499" s="48">
        <v>8773.7999999999993</v>
      </c>
      <c r="I499" s="48">
        <f t="shared" si="14"/>
        <v>22149.8</v>
      </c>
      <c r="J499" s="48">
        <v>40061</v>
      </c>
      <c r="K499" s="49">
        <f t="shared" si="15"/>
        <v>0.55290182471730609</v>
      </c>
      <c r="M499" s="46"/>
      <c r="N499" s="42"/>
    </row>
    <row r="500" spans="1:14" x14ac:dyDescent="0.25">
      <c r="A500" s="34" t="s">
        <v>534</v>
      </c>
      <c r="B500" s="36">
        <v>6008973</v>
      </c>
      <c r="C500" s="36">
        <v>145935</v>
      </c>
      <c r="D500" s="44">
        <v>45108</v>
      </c>
      <c r="E500" s="44">
        <v>45473</v>
      </c>
      <c r="F500" s="42">
        <v>2938</v>
      </c>
      <c r="G500" s="42">
        <v>7369</v>
      </c>
      <c r="H500" s="42">
        <v>9337</v>
      </c>
      <c r="I500" s="42">
        <f t="shared" si="14"/>
        <v>19644</v>
      </c>
      <c r="J500" s="42">
        <v>35008</v>
      </c>
      <c r="K500" s="50">
        <f t="shared" si="15"/>
        <v>0.56112888482632539</v>
      </c>
      <c r="M500" s="46"/>
      <c r="N500" s="42"/>
    </row>
    <row r="501" spans="1:14" x14ac:dyDescent="0.25">
      <c r="A501" s="34" t="s">
        <v>535</v>
      </c>
      <c r="B501" s="36">
        <v>6012678</v>
      </c>
      <c r="C501" s="36">
        <v>145029</v>
      </c>
      <c r="D501" s="44">
        <v>45108</v>
      </c>
      <c r="E501" s="44">
        <v>45473</v>
      </c>
      <c r="F501" s="42">
        <v>6836</v>
      </c>
      <c r="G501" s="42">
        <v>11065</v>
      </c>
      <c r="H501" s="42">
        <v>6903</v>
      </c>
      <c r="I501" s="42">
        <f t="shared" si="14"/>
        <v>24804</v>
      </c>
      <c r="J501" s="42">
        <v>41146</v>
      </c>
      <c r="K501" s="50">
        <f t="shared" si="15"/>
        <v>0.60282895056627617</v>
      </c>
      <c r="M501" s="46"/>
      <c r="N501" s="42"/>
    </row>
    <row r="502" spans="1:14" x14ac:dyDescent="0.25">
      <c r="A502" s="34" t="s">
        <v>536</v>
      </c>
      <c r="B502" s="36">
        <v>6009591</v>
      </c>
      <c r="C502" s="36">
        <v>145956</v>
      </c>
      <c r="D502" s="44">
        <v>45108</v>
      </c>
      <c r="E502" s="44">
        <v>45473</v>
      </c>
      <c r="F502" s="42">
        <v>6940</v>
      </c>
      <c r="G502" s="42">
        <v>19095</v>
      </c>
      <c r="H502" s="42">
        <v>12117</v>
      </c>
      <c r="I502" s="42">
        <f t="shared" si="14"/>
        <v>38152</v>
      </c>
      <c r="J502" s="42">
        <v>57623</v>
      </c>
      <c r="K502" s="50">
        <f t="shared" si="15"/>
        <v>0.66209673220762544</v>
      </c>
      <c r="M502" s="46"/>
      <c r="N502" s="42"/>
    </row>
    <row r="503" spans="1:14" x14ac:dyDescent="0.25">
      <c r="A503" s="39" t="s">
        <v>537</v>
      </c>
      <c r="B503" s="40">
        <v>6012645</v>
      </c>
      <c r="C503" s="40">
        <v>145688</v>
      </c>
      <c r="D503" s="51">
        <v>45108</v>
      </c>
      <c r="E503" s="51">
        <v>45473</v>
      </c>
      <c r="F503" s="52">
        <v>6973</v>
      </c>
      <c r="G503" s="52">
        <v>44226</v>
      </c>
      <c r="H503" s="52">
        <v>3635</v>
      </c>
      <c r="I503" s="52">
        <f t="shared" si="14"/>
        <v>54834</v>
      </c>
      <c r="J503" s="52">
        <v>58769</v>
      </c>
      <c r="K503" s="53">
        <f t="shared" si="15"/>
        <v>0.93304293079684864</v>
      </c>
      <c r="M503" s="46"/>
      <c r="N503" s="42"/>
    </row>
    <row r="504" spans="1:14" x14ac:dyDescent="0.25">
      <c r="A504" s="37" t="s">
        <v>538</v>
      </c>
      <c r="B504" s="38">
        <v>6007876</v>
      </c>
      <c r="C504" s="38">
        <v>145657</v>
      </c>
      <c r="D504" s="47">
        <v>45108</v>
      </c>
      <c r="E504" s="47">
        <v>45473</v>
      </c>
      <c r="F504" s="48">
        <v>4790</v>
      </c>
      <c r="G504" s="48">
        <v>5296</v>
      </c>
      <c r="H504" s="48">
        <v>5349</v>
      </c>
      <c r="I504" s="48">
        <f t="shared" si="14"/>
        <v>15435</v>
      </c>
      <c r="J504" s="48">
        <v>28252</v>
      </c>
      <c r="K504" s="49">
        <f t="shared" si="15"/>
        <v>0.54633300297324083</v>
      </c>
      <c r="M504" s="46"/>
      <c r="N504" s="42"/>
    </row>
    <row r="505" spans="1:14" x14ac:dyDescent="0.25">
      <c r="A505" s="34" t="s">
        <v>539</v>
      </c>
      <c r="B505" s="36">
        <v>6016356</v>
      </c>
      <c r="C505" s="36">
        <v>146136</v>
      </c>
      <c r="D505" s="44">
        <v>45108</v>
      </c>
      <c r="E505" s="44">
        <v>45473</v>
      </c>
      <c r="F505" s="42">
        <v>366</v>
      </c>
      <c r="G505" s="42">
        <v>0</v>
      </c>
      <c r="H505" s="42">
        <v>732</v>
      </c>
      <c r="I505" s="42">
        <f t="shared" si="14"/>
        <v>1098</v>
      </c>
      <c r="J505" s="42">
        <v>26859</v>
      </c>
      <c r="K505" s="50">
        <f t="shared" si="15"/>
        <v>4.0880151904389588E-2</v>
      </c>
      <c r="M505" s="46"/>
      <c r="N505" s="42"/>
    </row>
    <row r="506" spans="1:14" x14ac:dyDescent="0.25">
      <c r="A506" s="34" t="s">
        <v>540</v>
      </c>
      <c r="B506" s="36">
        <v>6008239</v>
      </c>
      <c r="C506" s="36">
        <v>146139</v>
      </c>
      <c r="D506" s="44">
        <v>45108</v>
      </c>
      <c r="E506" s="44">
        <v>45473</v>
      </c>
      <c r="F506" s="42">
        <v>2980</v>
      </c>
      <c r="G506" s="42">
        <v>6431</v>
      </c>
      <c r="H506" s="42">
        <v>2187.36</v>
      </c>
      <c r="I506" s="42">
        <f t="shared" si="14"/>
        <v>11598.36</v>
      </c>
      <c r="J506" s="42">
        <v>30170</v>
      </c>
      <c r="K506" s="50">
        <f t="shared" si="15"/>
        <v>0.38443354325488899</v>
      </c>
      <c r="M506" s="46"/>
      <c r="N506" s="42"/>
    </row>
    <row r="507" spans="1:14" x14ac:dyDescent="0.25">
      <c r="A507" s="39" t="s">
        <v>541</v>
      </c>
      <c r="B507" s="40">
        <v>6011381</v>
      </c>
      <c r="C507" s="40">
        <v>145623</v>
      </c>
      <c r="D507" s="51">
        <v>45108</v>
      </c>
      <c r="E507" s="51">
        <v>45473</v>
      </c>
      <c r="F507" s="52">
        <v>5472</v>
      </c>
      <c r="G507" s="52">
        <v>9000</v>
      </c>
      <c r="H507" s="52">
        <v>2858.52</v>
      </c>
      <c r="I507" s="52">
        <f t="shared" si="14"/>
        <v>17330.52</v>
      </c>
      <c r="J507" s="52">
        <v>28119</v>
      </c>
      <c r="K507" s="53">
        <f t="shared" si="15"/>
        <v>0.61632774991998296</v>
      </c>
      <c r="M507" s="46"/>
      <c r="N507" s="42"/>
    </row>
    <row r="508" spans="1:14" x14ac:dyDescent="0.25">
      <c r="A508" s="37" t="s">
        <v>542</v>
      </c>
      <c r="B508" s="38">
        <v>6011373</v>
      </c>
      <c r="C508" s="38">
        <v>145615</v>
      </c>
      <c r="D508" s="47">
        <v>45108</v>
      </c>
      <c r="E508" s="47">
        <v>45473</v>
      </c>
      <c r="F508" s="48">
        <v>4672</v>
      </c>
      <c r="G508" s="48">
        <v>12994</v>
      </c>
      <c r="H508" s="48">
        <v>1585.08</v>
      </c>
      <c r="I508" s="48">
        <f t="shared" si="14"/>
        <v>19251.080000000002</v>
      </c>
      <c r="J508" s="48">
        <v>28595</v>
      </c>
      <c r="K508" s="49">
        <f t="shared" si="15"/>
        <v>0.67323238328379098</v>
      </c>
      <c r="M508" s="46"/>
      <c r="N508" s="42"/>
    </row>
    <row r="509" spans="1:14" x14ac:dyDescent="0.25">
      <c r="A509" s="34" t="s">
        <v>543</v>
      </c>
      <c r="B509" s="36">
        <v>6006712</v>
      </c>
      <c r="C509" s="36">
        <v>145793</v>
      </c>
      <c r="D509" s="44">
        <v>45108</v>
      </c>
      <c r="E509" s="44">
        <v>45473</v>
      </c>
      <c r="F509" s="42">
        <v>3036</v>
      </c>
      <c r="G509" s="42">
        <v>3011</v>
      </c>
      <c r="H509" s="42">
        <v>5759.88</v>
      </c>
      <c r="I509" s="42">
        <f t="shared" si="14"/>
        <v>11806.880000000001</v>
      </c>
      <c r="J509" s="42">
        <v>46139</v>
      </c>
      <c r="K509" s="50">
        <f t="shared" si="15"/>
        <v>0.25589804720518433</v>
      </c>
      <c r="M509" s="46"/>
      <c r="N509" s="42"/>
    </row>
    <row r="510" spans="1:14" x14ac:dyDescent="0.25">
      <c r="A510" s="34" t="s">
        <v>544</v>
      </c>
      <c r="B510" s="36">
        <v>6007884</v>
      </c>
      <c r="C510" s="36">
        <v>146177</v>
      </c>
      <c r="D510" s="44">
        <v>45108</v>
      </c>
      <c r="E510" s="44">
        <v>45473</v>
      </c>
      <c r="F510" s="42">
        <v>1983</v>
      </c>
      <c r="G510" s="42">
        <v>5992</v>
      </c>
      <c r="H510" s="42">
        <v>37.799999999999997</v>
      </c>
      <c r="I510" s="42">
        <f t="shared" si="14"/>
        <v>8012.8</v>
      </c>
      <c r="J510" s="42">
        <v>23533</v>
      </c>
      <c r="K510" s="50">
        <f t="shared" si="15"/>
        <v>0.34049207495856881</v>
      </c>
      <c r="M510" s="46"/>
      <c r="N510" s="42"/>
    </row>
    <row r="511" spans="1:14" x14ac:dyDescent="0.25">
      <c r="A511" s="34" t="s">
        <v>545</v>
      </c>
      <c r="B511" s="36">
        <v>6001275</v>
      </c>
      <c r="C511" s="36">
        <v>145135</v>
      </c>
      <c r="D511" s="44">
        <v>45108</v>
      </c>
      <c r="E511" s="44">
        <v>45473</v>
      </c>
      <c r="F511" s="42">
        <v>2719</v>
      </c>
      <c r="G511" s="42">
        <v>21242</v>
      </c>
      <c r="H511" s="42">
        <v>893.76</v>
      </c>
      <c r="I511" s="42">
        <f t="shared" si="14"/>
        <v>24854.76</v>
      </c>
      <c r="J511" s="42">
        <v>28585</v>
      </c>
      <c r="K511" s="50">
        <f t="shared" si="15"/>
        <v>0.86950358579674647</v>
      </c>
      <c r="M511" s="46"/>
      <c r="N511" s="42"/>
    </row>
    <row r="512" spans="1:14" x14ac:dyDescent="0.25">
      <c r="A512" s="39" t="s">
        <v>546</v>
      </c>
      <c r="B512" s="40">
        <v>6007942</v>
      </c>
      <c r="C512" s="40">
        <v>146096</v>
      </c>
      <c r="D512" s="51">
        <v>45108</v>
      </c>
      <c r="E512" s="51">
        <v>45473</v>
      </c>
      <c r="F512" s="52">
        <v>1808</v>
      </c>
      <c r="G512" s="52">
        <v>5660</v>
      </c>
      <c r="H512" s="52">
        <v>210</v>
      </c>
      <c r="I512" s="52">
        <f t="shared" si="14"/>
        <v>7678</v>
      </c>
      <c r="J512" s="52">
        <v>16616</v>
      </c>
      <c r="K512" s="53">
        <f t="shared" si="15"/>
        <v>0.462084737602311</v>
      </c>
      <c r="M512" s="46"/>
      <c r="N512" s="42"/>
    </row>
    <row r="513" spans="1:14" x14ac:dyDescent="0.25">
      <c r="A513" s="37" t="s">
        <v>547</v>
      </c>
      <c r="B513" s="38">
        <v>6004758</v>
      </c>
      <c r="C513" s="38">
        <v>145308</v>
      </c>
      <c r="D513" s="47">
        <v>45108</v>
      </c>
      <c r="E513" s="47">
        <v>45473</v>
      </c>
      <c r="F513" s="48">
        <v>5453</v>
      </c>
      <c r="G513" s="48">
        <v>41479</v>
      </c>
      <c r="H513" s="48">
        <v>5591</v>
      </c>
      <c r="I513" s="48">
        <f t="shared" si="14"/>
        <v>52523</v>
      </c>
      <c r="J513" s="48">
        <v>57011</v>
      </c>
      <c r="K513" s="49">
        <f t="shared" si="15"/>
        <v>0.9212783497921454</v>
      </c>
      <c r="M513" s="46"/>
      <c r="N513" s="42"/>
    </row>
    <row r="514" spans="1:14" x14ac:dyDescent="0.25">
      <c r="A514" s="34" t="s">
        <v>548</v>
      </c>
      <c r="B514" s="36">
        <v>6012074</v>
      </c>
      <c r="C514" s="36">
        <v>145651</v>
      </c>
      <c r="D514" s="44">
        <v>45108</v>
      </c>
      <c r="E514" s="44">
        <v>45473</v>
      </c>
      <c r="F514" s="42">
        <v>8439</v>
      </c>
      <c r="G514" s="42">
        <v>14018</v>
      </c>
      <c r="H514" s="42">
        <v>7945.56</v>
      </c>
      <c r="I514" s="42">
        <f t="shared" si="14"/>
        <v>30402.560000000001</v>
      </c>
      <c r="J514" s="42">
        <v>47270</v>
      </c>
      <c r="K514" s="50">
        <f t="shared" si="15"/>
        <v>0.64316818277977583</v>
      </c>
      <c r="M514" s="46"/>
      <c r="N514" s="42"/>
    </row>
    <row r="515" spans="1:14" x14ac:dyDescent="0.25">
      <c r="A515" s="34" t="s">
        <v>549</v>
      </c>
      <c r="B515" s="36">
        <v>6008072</v>
      </c>
      <c r="C515" s="36">
        <v>146011</v>
      </c>
      <c r="D515" s="44">
        <v>45108</v>
      </c>
      <c r="E515" s="44">
        <v>45473</v>
      </c>
      <c r="F515" s="42">
        <v>3812</v>
      </c>
      <c r="G515" s="42">
        <v>3064</v>
      </c>
      <c r="H515" s="42">
        <v>1355.76</v>
      </c>
      <c r="I515" s="42">
        <f t="shared" si="14"/>
        <v>8231.76</v>
      </c>
      <c r="J515" s="42">
        <v>13287</v>
      </c>
      <c r="K515" s="50">
        <f t="shared" si="15"/>
        <v>0.61953488372093024</v>
      </c>
      <c r="M515" s="46"/>
      <c r="N515" s="42"/>
    </row>
    <row r="516" spans="1:14" x14ac:dyDescent="0.25">
      <c r="A516" s="34" t="s">
        <v>550</v>
      </c>
      <c r="B516" s="36">
        <v>6008098</v>
      </c>
      <c r="C516" s="36">
        <v>146152</v>
      </c>
      <c r="D516" s="44">
        <v>45108</v>
      </c>
      <c r="E516" s="44">
        <v>45473</v>
      </c>
      <c r="F516" s="42">
        <v>3650</v>
      </c>
      <c r="G516" s="42">
        <v>13216</v>
      </c>
      <c r="H516" s="42">
        <v>1527</v>
      </c>
      <c r="I516" s="42">
        <f t="shared" si="14"/>
        <v>18393</v>
      </c>
      <c r="J516" s="42">
        <v>19102</v>
      </c>
      <c r="K516" s="50">
        <f t="shared" si="15"/>
        <v>0.96288346769971733</v>
      </c>
      <c r="M516" s="46"/>
      <c r="N516" s="42"/>
    </row>
    <row r="517" spans="1:14" x14ac:dyDescent="0.25">
      <c r="A517" s="39" t="s">
        <v>551</v>
      </c>
      <c r="B517" s="40">
        <v>6008106</v>
      </c>
      <c r="C517" s="40">
        <v>145975</v>
      </c>
      <c r="D517" s="51">
        <v>45108</v>
      </c>
      <c r="E517" s="51">
        <v>45473</v>
      </c>
      <c r="F517" s="52">
        <v>1128</v>
      </c>
      <c r="G517" s="52">
        <v>3816</v>
      </c>
      <c r="H517" s="52">
        <v>461.16</v>
      </c>
      <c r="I517" s="52">
        <f t="shared" si="14"/>
        <v>5405.16</v>
      </c>
      <c r="J517" s="52">
        <v>9059</v>
      </c>
      <c r="K517" s="53">
        <f t="shared" si="15"/>
        <v>0.5966618832100673</v>
      </c>
      <c r="M517" s="46"/>
      <c r="N517" s="42"/>
    </row>
    <row r="518" spans="1:14" x14ac:dyDescent="0.25">
      <c r="A518" s="37" t="s">
        <v>552</v>
      </c>
      <c r="B518" s="38">
        <v>6008114</v>
      </c>
      <c r="C518" s="38">
        <v>146157</v>
      </c>
      <c r="D518" s="47">
        <v>45108</v>
      </c>
      <c r="E518" s="47">
        <v>45473</v>
      </c>
      <c r="F518" s="48">
        <v>1024</v>
      </c>
      <c r="G518" s="48">
        <v>5303</v>
      </c>
      <c r="H518" s="48">
        <v>1346.52</v>
      </c>
      <c r="I518" s="48">
        <f t="shared" si="14"/>
        <v>7673.52</v>
      </c>
      <c r="J518" s="48">
        <v>8717</v>
      </c>
      <c r="K518" s="49">
        <f t="shared" si="15"/>
        <v>0.88029367901801081</v>
      </c>
      <c r="M518" s="46"/>
      <c r="N518" s="42"/>
    </row>
    <row r="519" spans="1:14" x14ac:dyDescent="0.25">
      <c r="A519" s="34" t="s">
        <v>553</v>
      </c>
      <c r="B519" s="36">
        <v>6002695</v>
      </c>
      <c r="C519" s="36" t="s">
        <v>554</v>
      </c>
      <c r="D519" s="44">
        <v>45108</v>
      </c>
      <c r="E519" s="44">
        <v>45473</v>
      </c>
      <c r="F519" s="42">
        <v>1376</v>
      </c>
      <c r="G519" s="42">
        <v>11785</v>
      </c>
      <c r="H519" s="42">
        <v>1196</v>
      </c>
      <c r="I519" s="42">
        <f t="shared" si="14"/>
        <v>14357</v>
      </c>
      <c r="J519" s="42">
        <v>15300</v>
      </c>
      <c r="K519" s="50">
        <f t="shared" si="15"/>
        <v>0.93836601307189538</v>
      </c>
      <c r="M519" s="46"/>
      <c r="N519" s="42"/>
    </row>
    <row r="520" spans="1:14" x14ac:dyDescent="0.25">
      <c r="A520" s="34" t="s">
        <v>555</v>
      </c>
      <c r="B520" s="36">
        <v>6008049</v>
      </c>
      <c r="C520" s="36">
        <v>145818</v>
      </c>
      <c r="D520" s="44">
        <v>45108</v>
      </c>
      <c r="E520" s="44">
        <v>45473</v>
      </c>
      <c r="F520" s="42">
        <v>3133</v>
      </c>
      <c r="G520" s="42">
        <v>16269</v>
      </c>
      <c r="H520" s="42">
        <v>4989.6000000000004</v>
      </c>
      <c r="I520" s="42">
        <f t="shared" si="14"/>
        <v>24391.599999999999</v>
      </c>
      <c r="J520" s="42">
        <v>27085</v>
      </c>
      <c r="K520" s="50">
        <f t="shared" si="15"/>
        <v>0.90055750415359048</v>
      </c>
      <c r="M520" s="46"/>
      <c r="N520" s="42"/>
    </row>
    <row r="521" spans="1:14" x14ac:dyDescent="0.25">
      <c r="A521" s="34" t="s">
        <v>556</v>
      </c>
      <c r="B521" s="36">
        <v>6008163</v>
      </c>
      <c r="C521" s="36">
        <v>145443</v>
      </c>
      <c r="D521" s="44">
        <v>45108</v>
      </c>
      <c r="E521" s="44">
        <v>45473</v>
      </c>
      <c r="F521" s="42">
        <v>6626</v>
      </c>
      <c r="G521" s="42">
        <v>9896</v>
      </c>
      <c r="H521" s="42">
        <v>1584</v>
      </c>
      <c r="I521" s="42">
        <f t="shared" si="14"/>
        <v>18106</v>
      </c>
      <c r="J521" s="42">
        <v>29514</v>
      </c>
      <c r="K521" s="50">
        <f t="shared" si="15"/>
        <v>0.61347157281290232</v>
      </c>
      <c r="M521" s="46"/>
      <c r="N521" s="42"/>
    </row>
    <row r="522" spans="1:14" x14ac:dyDescent="0.25">
      <c r="A522" s="39" t="s">
        <v>557</v>
      </c>
      <c r="B522" s="40">
        <v>6005136</v>
      </c>
      <c r="C522" s="40">
        <v>146020</v>
      </c>
      <c r="D522" s="51">
        <v>45108</v>
      </c>
      <c r="E522" s="51">
        <v>45473</v>
      </c>
      <c r="F522" s="52">
        <v>3018</v>
      </c>
      <c r="G522" s="52">
        <v>5256</v>
      </c>
      <c r="H522" s="52">
        <v>2856.84</v>
      </c>
      <c r="I522" s="52">
        <f t="shared" si="14"/>
        <v>11130.84</v>
      </c>
      <c r="J522" s="52">
        <v>18629</v>
      </c>
      <c r="K522" s="53">
        <f t="shared" si="15"/>
        <v>0.59750067099683291</v>
      </c>
      <c r="M522" s="46"/>
      <c r="N522" s="42"/>
    </row>
    <row r="523" spans="1:14" x14ac:dyDescent="0.25">
      <c r="A523" s="37" t="s">
        <v>558</v>
      </c>
      <c r="B523" s="38">
        <v>6003065</v>
      </c>
      <c r="C523" s="38">
        <v>145759</v>
      </c>
      <c r="D523" s="47">
        <v>45108</v>
      </c>
      <c r="E523" s="47">
        <v>45473</v>
      </c>
      <c r="F523" s="48">
        <v>2283</v>
      </c>
      <c r="G523" s="48">
        <v>8945</v>
      </c>
      <c r="H523" s="48">
        <v>0</v>
      </c>
      <c r="I523" s="48">
        <f t="shared" ref="I523:I586" si="16">SUM(F523:H523)</f>
        <v>11228</v>
      </c>
      <c r="J523" s="48">
        <v>13204</v>
      </c>
      <c r="K523" s="49">
        <f t="shared" ref="K523:K586" si="17">I523/J523</f>
        <v>0.85034837927900642</v>
      </c>
      <c r="M523" s="46"/>
      <c r="N523" s="42"/>
    </row>
    <row r="524" spans="1:14" x14ac:dyDescent="0.25">
      <c r="A524" s="34" t="s">
        <v>559</v>
      </c>
      <c r="B524" s="36">
        <v>6005029</v>
      </c>
      <c r="C524" s="36">
        <v>145418</v>
      </c>
      <c r="D524" s="44">
        <v>45108</v>
      </c>
      <c r="E524" s="44">
        <v>45473</v>
      </c>
      <c r="F524" s="42">
        <v>6306</v>
      </c>
      <c r="G524" s="42">
        <v>26757</v>
      </c>
      <c r="H524" s="42">
        <v>9373.56</v>
      </c>
      <c r="I524" s="42">
        <f t="shared" si="16"/>
        <v>42436.56</v>
      </c>
      <c r="J524" s="42">
        <v>48556</v>
      </c>
      <c r="K524" s="50">
        <f t="shared" si="17"/>
        <v>0.87397149682840425</v>
      </c>
      <c r="M524" s="46"/>
      <c r="N524" s="42"/>
    </row>
    <row r="525" spans="1:14" x14ac:dyDescent="0.25">
      <c r="A525" s="34" t="s">
        <v>560</v>
      </c>
      <c r="B525" s="36">
        <v>6008684</v>
      </c>
      <c r="C525" s="36">
        <v>145488</v>
      </c>
      <c r="D525" s="44">
        <v>45108</v>
      </c>
      <c r="E525" s="44">
        <v>45473</v>
      </c>
      <c r="F525" s="42">
        <v>1959</v>
      </c>
      <c r="G525" s="42">
        <v>12517</v>
      </c>
      <c r="H525" s="42">
        <v>809.76</v>
      </c>
      <c r="I525" s="42">
        <f t="shared" si="16"/>
        <v>15285.76</v>
      </c>
      <c r="J525" s="42">
        <v>22626</v>
      </c>
      <c r="K525" s="50">
        <f t="shared" si="17"/>
        <v>0.67558384159816143</v>
      </c>
      <c r="M525" s="46"/>
      <c r="N525" s="42"/>
    </row>
    <row r="526" spans="1:14" x14ac:dyDescent="0.25">
      <c r="A526" s="39" t="s">
        <v>561</v>
      </c>
      <c r="B526" s="40">
        <v>6008346</v>
      </c>
      <c r="C526" s="40">
        <v>146134</v>
      </c>
      <c r="D526" s="51">
        <v>45108</v>
      </c>
      <c r="E526" s="51">
        <v>45473</v>
      </c>
      <c r="F526" s="52">
        <v>3441</v>
      </c>
      <c r="G526" s="52">
        <v>25032</v>
      </c>
      <c r="H526" s="52">
        <v>665.28</v>
      </c>
      <c r="I526" s="52">
        <f t="shared" si="16"/>
        <v>29138.28</v>
      </c>
      <c r="J526" s="52">
        <v>37706</v>
      </c>
      <c r="K526" s="53">
        <f t="shared" si="17"/>
        <v>0.77277568556728371</v>
      </c>
      <c r="M526" s="46"/>
      <c r="N526" s="42"/>
    </row>
    <row r="527" spans="1:14" x14ac:dyDescent="0.25">
      <c r="A527" s="37" t="s">
        <v>562</v>
      </c>
      <c r="B527" s="38">
        <v>6008213</v>
      </c>
      <c r="C527" s="38">
        <v>146133</v>
      </c>
      <c r="D527" s="47">
        <v>45108</v>
      </c>
      <c r="E527" s="47">
        <v>45473</v>
      </c>
      <c r="F527" s="48">
        <v>1940</v>
      </c>
      <c r="G527" s="48">
        <v>3743</v>
      </c>
      <c r="H527" s="48">
        <v>2046.24</v>
      </c>
      <c r="I527" s="48">
        <f t="shared" si="16"/>
        <v>7729.24</v>
      </c>
      <c r="J527" s="48">
        <v>10285</v>
      </c>
      <c r="K527" s="49">
        <f t="shared" si="17"/>
        <v>0.75150607681088966</v>
      </c>
      <c r="M527" s="46"/>
      <c r="N527" s="42"/>
    </row>
    <row r="528" spans="1:14" x14ac:dyDescent="0.25">
      <c r="A528" s="34" t="s">
        <v>563</v>
      </c>
      <c r="B528" s="36">
        <v>6008460</v>
      </c>
      <c r="C528" s="36">
        <v>146009</v>
      </c>
      <c r="D528" s="44">
        <v>45108</v>
      </c>
      <c r="E528" s="44">
        <v>45473</v>
      </c>
      <c r="F528" s="42">
        <v>413</v>
      </c>
      <c r="G528" s="42">
        <v>800</v>
      </c>
      <c r="H528" s="42">
        <v>428</v>
      </c>
      <c r="I528" s="42">
        <f t="shared" si="16"/>
        <v>1641</v>
      </c>
      <c r="J528" s="42">
        <v>20209</v>
      </c>
      <c r="K528" s="50">
        <f t="shared" si="17"/>
        <v>8.1201444900786776E-2</v>
      </c>
      <c r="M528" s="46"/>
      <c r="N528" s="42"/>
    </row>
    <row r="529" spans="1:14" x14ac:dyDescent="0.25">
      <c r="A529" s="34" t="s">
        <v>564</v>
      </c>
      <c r="B529" s="36">
        <v>6010250</v>
      </c>
      <c r="C529" s="36">
        <v>145598</v>
      </c>
      <c r="D529" s="44">
        <v>45108</v>
      </c>
      <c r="E529" s="44">
        <v>45473</v>
      </c>
      <c r="F529" s="42">
        <v>4225</v>
      </c>
      <c r="G529" s="42">
        <v>6743</v>
      </c>
      <c r="H529" s="42">
        <v>3497.76</v>
      </c>
      <c r="I529" s="42">
        <f t="shared" si="16"/>
        <v>14465.76</v>
      </c>
      <c r="J529" s="42">
        <v>34726</v>
      </c>
      <c r="K529" s="50">
        <f t="shared" si="17"/>
        <v>0.41656856534009101</v>
      </c>
      <c r="M529" s="46"/>
      <c r="N529" s="42"/>
    </row>
    <row r="530" spans="1:14" x14ac:dyDescent="0.25">
      <c r="A530" s="34" t="s">
        <v>565</v>
      </c>
      <c r="B530" s="36">
        <v>6000434</v>
      </c>
      <c r="C530" s="36">
        <v>145987</v>
      </c>
      <c r="D530" s="44">
        <v>45108</v>
      </c>
      <c r="E530" s="44">
        <v>45473</v>
      </c>
      <c r="F530" s="42">
        <v>2184</v>
      </c>
      <c r="G530" s="42">
        <v>27776</v>
      </c>
      <c r="H530" s="42">
        <v>908.04</v>
      </c>
      <c r="I530" s="42">
        <f t="shared" si="16"/>
        <v>30868.04</v>
      </c>
      <c r="J530" s="42">
        <v>32678</v>
      </c>
      <c r="K530" s="50">
        <f t="shared" si="17"/>
        <v>0.94461227737315623</v>
      </c>
      <c r="M530" s="46"/>
      <c r="N530" s="42"/>
    </row>
    <row r="531" spans="1:14" x14ac:dyDescent="0.25">
      <c r="A531" s="39" t="s">
        <v>566</v>
      </c>
      <c r="B531" s="40">
        <v>6010466</v>
      </c>
      <c r="C531" s="40">
        <v>145619</v>
      </c>
      <c r="D531" s="51">
        <v>45108</v>
      </c>
      <c r="E531" s="51">
        <v>45473</v>
      </c>
      <c r="F531" s="52">
        <v>1838</v>
      </c>
      <c r="G531" s="52">
        <v>9320</v>
      </c>
      <c r="H531" s="52">
        <v>3746.4</v>
      </c>
      <c r="I531" s="52">
        <f t="shared" si="16"/>
        <v>14904.4</v>
      </c>
      <c r="J531" s="52">
        <v>18562</v>
      </c>
      <c r="K531" s="53">
        <f t="shared" si="17"/>
        <v>0.80295226807456088</v>
      </c>
      <c r="M531" s="46"/>
      <c r="N531" s="42"/>
    </row>
    <row r="532" spans="1:14" x14ac:dyDescent="0.25">
      <c r="A532" s="37" t="s">
        <v>567</v>
      </c>
      <c r="B532" s="38">
        <v>6002646</v>
      </c>
      <c r="C532" s="38">
        <v>146041</v>
      </c>
      <c r="D532" s="47">
        <v>45108</v>
      </c>
      <c r="E532" s="47">
        <v>45473</v>
      </c>
      <c r="F532" s="48">
        <v>5647</v>
      </c>
      <c r="G532" s="48">
        <v>22253</v>
      </c>
      <c r="H532" s="48">
        <v>1932</v>
      </c>
      <c r="I532" s="48">
        <f t="shared" si="16"/>
        <v>29832</v>
      </c>
      <c r="J532" s="48">
        <v>33222</v>
      </c>
      <c r="K532" s="49">
        <f t="shared" si="17"/>
        <v>0.89795918367346939</v>
      </c>
      <c r="M532" s="46"/>
      <c r="N532" s="42"/>
    </row>
    <row r="533" spans="1:14" x14ac:dyDescent="0.25">
      <c r="A533" s="34" t="s">
        <v>568</v>
      </c>
      <c r="B533" s="36">
        <v>6007272</v>
      </c>
      <c r="C533" s="36" t="s">
        <v>569</v>
      </c>
      <c r="D533" s="44">
        <v>45108</v>
      </c>
      <c r="E533" s="44">
        <v>45473</v>
      </c>
      <c r="F533" s="42">
        <v>979</v>
      </c>
      <c r="G533" s="42">
        <v>38203</v>
      </c>
      <c r="H533" s="42">
        <v>809.76</v>
      </c>
      <c r="I533" s="42">
        <f t="shared" si="16"/>
        <v>39991.760000000002</v>
      </c>
      <c r="J533" s="42">
        <v>41348</v>
      </c>
      <c r="K533" s="50">
        <f t="shared" si="17"/>
        <v>0.96719938086485446</v>
      </c>
      <c r="M533" s="46"/>
      <c r="N533" s="42"/>
    </row>
    <row r="534" spans="1:14" x14ac:dyDescent="0.25">
      <c r="A534" s="34" t="s">
        <v>570</v>
      </c>
      <c r="B534" s="36">
        <v>6007306</v>
      </c>
      <c r="C534" s="36">
        <v>146098</v>
      </c>
      <c r="D534" s="44">
        <v>45108</v>
      </c>
      <c r="E534" s="44">
        <v>45473</v>
      </c>
      <c r="F534" s="42">
        <v>2104</v>
      </c>
      <c r="G534" s="42">
        <v>16664</v>
      </c>
      <c r="H534" s="42">
        <v>804.72</v>
      </c>
      <c r="I534" s="42">
        <f t="shared" si="16"/>
        <v>19572.72</v>
      </c>
      <c r="J534" s="42">
        <v>25302</v>
      </c>
      <c r="K534" s="50">
        <f t="shared" si="17"/>
        <v>0.77356414512686744</v>
      </c>
      <c r="M534" s="46"/>
      <c r="N534" s="42"/>
    </row>
    <row r="535" spans="1:14" x14ac:dyDescent="0.25">
      <c r="A535" s="34" t="s">
        <v>571</v>
      </c>
      <c r="B535" s="36">
        <v>6007298</v>
      </c>
      <c r="C535" s="36" t="s">
        <v>572</v>
      </c>
      <c r="D535" s="44">
        <v>45108</v>
      </c>
      <c r="E535" s="44">
        <v>45473</v>
      </c>
      <c r="F535" s="42">
        <v>2203</v>
      </c>
      <c r="G535" s="42">
        <v>28421</v>
      </c>
      <c r="H535" s="42">
        <v>3063.48</v>
      </c>
      <c r="I535" s="42">
        <f t="shared" si="16"/>
        <v>33687.480000000003</v>
      </c>
      <c r="J535" s="42">
        <v>34374</v>
      </c>
      <c r="K535" s="50">
        <f t="shared" si="17"/>
        <v>0.9800279280851808</v>
      </c>
      <c r="M535" s="46"/>
      <c r="N535" s="42"/>
    </row>
    <row r="536" spans="1:14" x14ac:dyDescent="0.25">
      <c r="A536" s="39" t="s">
        <v>573</v>
      </c>
      <c r="B536" s="40">
        <v>6004055</v>
      </c>
      <c r="C536" s="40">
        <v>145978</v>
      </c>
      <c r="D536" s="51">
        <v>45108</v>
      </c>
      <c r="E536" s="51">
        <v>45473</v>
      </c>
      <c r="F536" s="52">
        <v>1161</v>
      </c>
      <c r="G536" s="52">
        <v>2802</v>
      </c>
      <c r="H536" s="52">
        <v>658.56</v>
      </c>
      <c r="I536" s="52">
        <f t="shared" si="16"/>
        <v>4621.5599999999995</v>
      </c>
      <c r="J536" s="52">
        <v>7580</v>
      </c>
      <c r="K536" s="53">
        <f t="shared" si="17"/>
        <v>0.60970448548812661</v>
      </c>
      <c r="M536" s="46"/>
      <c r="N536" s="42"/>
    </row>
    <row r="537" spans="1:14" x14ac:dyDescent="0.25">
      <c r="A537" s="37" t="s">
        <v>574</v>
      </c>
      <c r="B537" s="38">
        <v>6008528</v>
      </c>
      <c r="C537" s="38">
        <v>146036</v>
      </c>
      <c r="D537" s="47">
        <v>45108</v>
      </c>
      <c r="E537" s="47">
        <v>45473</v>
      </c>
      <c r="F537" s="48">
        <v>5413</v>
      </c>
      <c r="G537" s="48">
        <v>10734</v>
      </c>
      <c r="H537" s="48">
        <v>10102.68</v>
      </c>
      <c r="I537" s="48">
        <f t="shared" si="16"/>
        <v>26249.68</v>
      </c>
      <c r="J537" s="48">
        <v>34591</v>
      </c>
      <c r="K537" s="49">
        <f t="shared" si="17"/>
        <v>0.75885866265791679</v>
      </c>
      <c r="M537" s="46"/>
      <c r="N537" s="42"/>
    </row>
    <row r="538" spans="1:14" x14ac:dyDescent="0.25">
      <c r="A538" s="34" t="s">
        <v>575</v>
      </c>
      <c r="B538" s="36">
        <v>6008544</v>
      </c>
      <c r="C538" s="36">
        <v>145441</v>
      </c>
      <c r="D538" s="44">
        <v>45108</v>
      </c>
      <c r="E538" s="44">
        <v>45473</v>
      </c>
      <c r="F538" s="42">
        <v>2849</v>
      </c>
      <c r="G538" s="42">
        <v>13382</v>
      </c>
      <c r="H538" s="42">
        <v>95.76</v>
      </c>
      <c r="I538" s="42">
        <f t="shared" si="16"/>
        <v>16326.76</v>
      </c>
      <c r="J538" s="42">
        <v>26499</v>
      </c>
      <c r="K538" s="50">
        <f t="shared" si="17"/>
        <v>0.61612740103400132</v>
      </c>
      <c r="M538" s="46"/>
      <c r="N538" s="42"/>
    </row>
    <row r="539" spans="1:14" x14ac:dyDescent="0.25">
      <c r="A539" s="34" t="s">
        <v>576</v>
      </c>
      <c r="B539" s="36">
        <v>6008536</v>
      </c>
      <c r="C539" s="36">
        <v>145836</v>
      </c>
      <c r="D539" s="44">
        <v>45108</v>
      </c>
      <c r="E539" s="44">
        <v>45473</v>
      </c>
      <c r="F539" s="42">
        <v>1564</v>
      </c>
      <c r="G539" s="42">
        <v>4423</v>
      </c>
      <c r="H539" s="42">
        <v>2369.64</v>
      </c>
      <c r="I539" s="42">
        <f t="shared" si="16"/>
        <v>8356.64</v>
      </c>
      <c r="J539" s="42">
        <v>10813</v>
      </c>
      <c r="K539" s="50">
        <f t="shared" si="17"/>
        <v>0.77283270137797089</v>
      </c>
      <c r="M539" s="46"/>
      <c r="N539" s="42"/>
    </row>
    <row r="540" spans="1:14" x14ac:dyDescent="0.25">
      <c r="A540" s="34" t="s">
        <v>577</v>
      </c>
      <c r="B540" s="36">
        <v>6002687</v>
      </c>
      <c r="C540" s="36">
        <v>145482</v>
      </c>
      <c r="D540" s="44">
        <v>45108</v>
      </c>
      <c r="E540" s="44">
        <v>45473</v>
      </c>
      <c r="F540" s="42">
        <v>5141</v>
      </c>
      <c r="G540" s="42">
        <v>47013</v>
      </c>
      <c r="H540" s="42">
        <v>7081</v>
      </c>
      <c r="I540" s="42">
        <f t="shared" si="16"/>
        <v>59235</v>
      </c>
      <c r="J540" s="42">
        <v>63647</v>
      </c>
      <c r="K540" s="50">
        <f t="shared" si="17"/>
        <v>0.93068015774506263</v>
      </c>
      <c r="M540" s="46"/>
      <c r="N540" s="42"/>
    </row>
    <row r="541" spans="1:14" x14ac:dyDescent="0.25">
      <c r="A541" s="39" t="s">
        <v>578</v>
      </c>
      <c r="B541" s="40">
        <v>6016059</v>
      </c>
      <c r="C541" s="40">
        <v>146110</v>
      </c>
      <c r="D541" s="51">
        <v>45108</v>
      </c>
      <c r="E541" s="51">
        <v>45473</v>
      </c>
      <c r="F541" s="52">
        <v>0</v>
      </c>
      <c r="G541" s="52">
        <v>0</v>
      </c>
      <c r="H541" s="52">
        <v>0</v>
      </c>
      <c r="I541" s="52">
        <f t="shared" si="16"/>
        <v>0</v>
      </c>
      <c r="J541" s="52">
        <v>28814</v>
      </c>
      <c r="K541" s="53">
        <f t="shared" si="17"/>
        <v>0</v>
      </c>
      <c r="M541" s="46"/>
      <c r="N541" s="42"/>
    </row>
    <row r="542" spans="1:14" x14ac:dyDescent="0.25">
      <c r="A542" s="37" t="s">
        <v>579</v>
      </c>
      <c r="B542" s="38">
        <v>6009732</v>
      </c>
      <c r="C542" s="38">
        <v>145904</v>
      </c>
      <c r="D542" s="47">
        <v>45108</v>
      </c>
      <c r="E542" s="47">
        <v>45473</v>
      </c>
      <c r="F542" s="48">
        <v>123</v>
      </c>
      <c r="G542" s="48">
        <v>71</v>
      </c>
      <c r="H542" s="48">
        <v>178.92</v>
      </c>
      <c r="I542" s="48">
        <f t="shared" si="16"/>
        <v>372.91999999999996</v>
      </c>
      <c r="J542" s="48">
        <v>25517</v>
      </c>
      <c r="K542" s="49">
        <f t="shared" si="17"/>
        <v>1.461457067837128E-2</v>
      </c>
      <c r="M542" s="46"/>
      <c r="N542" s="42"/>
    </row>
    <row r="543" spans="1:14" x14ac:dyDescent="0.25">
      <c r="A543" s="34" t="s">
        <v>580</v>
      </c>
      <c r="B543" s="36">
        <v>6011464</v>
      </c>
      <c r="C543" s="36">
        <v>145596</v>
      </c>
      <c r="D543" s="44">
        <v>45108</v>
      </c>
      <c r="E543" s="44">
        <v>45473</v>
      </c>
      <c r="F543" s="42">
        <v>2674</v>
      </c>
      <c r="G543" s="42">
        <v>773</v>
      </c>
      <c r="H543" s="42">
        <v>1390.2</v>
      </c>
      <c r="I543" s="42">
        <f t="shared" si="16"/>
        <v>4837.2</v>
      </c>
      <c r="J543" s="42">
        <v>29607</v>
      </c>
      <c r="K543" s="50">
        <f t="shared" si="17"/>
        <v>0.16338028169014085</v>
      </c>
      <c r="M543" s="46"/>
      <c r="N543" s="42"/>
    </row>
    <row r="544" spans="1:14" x14ac:dyDescent="0.25">
      <c r="A544" s="34" t="s">
        <v>581</v>
      </c>
      <c r="B544" s="36">
        <v>6008718</v>
      </c>
      <c r="C544" s="36">
        <v>145825</v>
      </c>
      <c r="D544" s="44">
        <v>45108</v>
      </c>
      <c r="E544" s="44">
        <v>45473</v>
      </c>
      <c r="F544" s="42">
        <v>1568</v>
      </c>
      <c r="G544" s="42">
        <v>13838</v>
      </c>
      <c r="H544" s="42">
        <v>1666.56</v>
      </c>
      <c r="I544" s="42">
        <f t="shared" si="16"/>
        <v>17072.560000000001</v>
      </c>
      <c r="J544" s="42">
        <v>21249</v>
      </c>
      <c r="K544" s="50">
        <f t="shared" si="17"/>
        <v>0.80345239775989463</v>
      </c>
      <c r="M544" s="46"/>
      <c r="N544" s="42"/>
    </row>
    <row r="545" spans="1:14" x14ac:dyDescent="0.25">
      <c r="A545" s="34" t="s">
        <v>582</v>
      </c>
      <c r="B545" s="36">
        <v>6011589</v>
      </c>
      <c r="C545" s="36">
        <v>145608</v>
      </c>
      <c r="D545" s="44">
        <v>45108</v>
      </c>
      <c r="E545" s="44">
        <v>45473</v>
      </c>
      <c r="F545" s="42">
        <v>8583</v>
      </c>
      <c r="G545" s="42">
        <v>19873</v>
      </c>
      <c r="H545" s="42">
        <v>5021.5200000000004</v>
      </c>
      <c r="I545" s="42">
        <f t="shared" si="16"/>
        <v>33477.520000000004</v>
      </c>
      <c r="J545" s="42">
        <v>48611</v>
      </c>
      <c r="K545" s="50">
        <f t="shared" si="17"/>
        <v>0.68868198555882421</v>
      </c>
      <c r="M545" s="46"/>
      <c r="N545" s="42"/>
    </row>
    <row r="546" spans="1:14" x14ac:dyDescent="0.25">
      <c r="A546" s="39" t="s">
        <v>583</v>
      </c>
      <c r="B546" s="40">
        <v>6016497</v>
      </c>
      <c r="C546" s="40">
        <v>146132</v>
      </c>
      <c r="D546" s="51">
        <v>45108</v>
      </c>
      <c r="E546" s="51">
        <v>45473</v>
      </c>
      <c r="F546" s="52">
        <v>8482</v>
      </c>
      <c r="G546" s="52">
        <v>26817</v>
      </c>
      <c r="H546" s="52">
        <v>4904.76</v>
      </c>
      <c r="I546" s="52">
        <f t="shared" si="16"/>
        <v>40203.760000000002</v>
      </c>
      <c r="J546" s="52">
        <v>49429</v>
      </c>
      <c r="K546" s="53">
        <f t="shared" si="17"/>
        <v>0.81336381476461195</v>
      </c>
      <c r="M546" s="46"/>
      <c r="N546" s="42"/>
    </row>
    <row r="547" spans="1:14" x14ac:dyDescent="0.25">
      <c r="A547" s="37" t="s">
        <v>584</v>
      </c>
      <c r="B547" s="38">
        <v>6008759</v>
      </c>
      <c r="C547" s="38">
        <v>145386</v>
      </c>
      <c r="D547" s="47">
        <v>45108</v>
      </c>
      <c r="E547" s="47">
        <v>45473</v>
      </c>
      <c r="F547" s="48">
        <v>1815</v>
      </c>
      <c r="G547" s="48">
        <v>9190</v>
      </c>
      <c r="H547" s="48">
        <v>366.24</v>
      </c>
      <c r="I547" s="48">
        <f t="shared" si="16"/>
        <v>11371.24</v>
      </c>
      <c r="J547" s="48">
        <v>30463</v>
      </c>
      <c r="K547" s="49">
        <f t="shared" si="17"/>
        <v>0.3732803729114007</v>
      </c>
      <c r="M547" s="46"/>
      <c r="N547" s="42"/>
    </row>
    <row r="548" spans="1:14" x14ac:dyDescent="0.25">
      <c r="A548" s="34" t="s">
        <v>585</v>
      </c>
      <c r="B548" s="36">
        <v>6014781</v>
      </c>
      <c r="C548" s="36">
        <v>145914</v>
      </c>
      <c r="D548" s="44">
        <v>45108</v>
      </c>
      <c r="E548" s="44">
        <v>45473</v>
      </c>
      <c r="F548" s="42">
        <v>6770</v>
      </c>
      <c r="G548" s="42">
        <v>42130</v>
      </c>
      <c r="H548" s="42">
        <v>7165.2</v>
      </c>
      <c r="I548" s="42">
        <f t="shared" si="16"/>
        <v>56065.2</v>
      </c>
      <c r="J548" s="42">
        <v>60035</v>
      </c>
      <c r="K548" s="50">
        <f t="shared" si="17"/>
        <v>0.9338752394436578</v>
      </c>
      <c r="M548" s="46"/>
      <c r="N548" s="42"/>
    </row>
    <row r="549" spans="1:14" x14ac:dyDescent="0.25">
      <c r="A549" s="34" t="s">
        <v>586</v>
      </c>
      <c r="B549" s="36">
        <v>6001895</v>
      </c>
      <c r="C549" s="36">
        <v>146161</v>
      </c>
      <c r="D549" s="44">
        <v>45108</v>
      </c>
      <c r="E549" s="44">
        <v>45473</v>
      </c>
      <c r="F549" s="42">
        <v>4817</v>
      </c>
      <c r="G549" s="42">
        <v>41464</v>
      </c>
      <c r="H549" s="42">
        <v>11171</v>
      </c>
      <c r="I549" s="42">
        <f t="shared" si="16"/>
        <v>57452</v>
      </c>
      <c r="J549" s="42">
        <v>59037</v>
      </c>
      <c r="K549" s="50">
        <f t="shared" si="17"/>
        <v>0.97315242983213912</v>
      </c>
      <c r="M549" s="46"/>
      <c r="N549" s="42"/>
    </row>
    <row r="550" spans="1:14" x14ac:dyDescent="0.25">
      <c r="A550" s="34" t="s">
        <v>587</v>
      </c>
      <c r="B550" s="36">
        <v>6016786</v>
      </c>
      <c r="C550" s="36">
        <v>146172</v>
      </c>
      <c r="D550" s="44">
        <v>45108</v>
      </c>
      <c r="E550" s="44">
        <v>45473</v>
      </c>
      <c r="F550" s="42">
        <v>6841</v>
      </c>
      <c r="G550" s="42">
        <v>16351</v>
      </c>
      <c r="H550" s="42">
        <v>5199.6000000000004</v>
      </c>
      <c r="I550" s="42">
        <f t="shared" si="16"/>
        <v>28391.599999999999</v>
      </c>
      <c r="J550" s="42">
        <v>33732</v>
      </c>
      <c r="K550" s="50">
        <f t="shared" si="17"/>
        <v>0.84168148938693221</v>
      </c>
      <c r="M550" s="46"/>
      <c r="N550" s="42"/>
    </row>
    <row r="551" spans="1:14" x14ac:dyDescent="0.25">
      <c r="A551" s="39" t="s">
        <v>588</v>
      </c>
      <c r="B551" s="40">
        <v>6011803</v>
      </c>
      <c r="C551" s="40">
        <v>145612</v>
      </c>
      <c r="D551" s="51">
        <v>45108</v>
      </c>
      <c r="E551" s="51">
        <v>45473</v>
      </c>
      <c r="F551" s="52">
        <v>3008</v>
      </c>
      <c r="G551" s="52">
        <v>6829</v>
      </c>
      <c r="H551" s="52">
        <v>1115.52</v>
      </c>
      <c r="I551" s="52">
        <f t="shared" si="16"/>
        <v>10952.52</v>
      </c>
      <c r="J551" s="52">
        <v>24708</v>
      </c>
      <c r="K551" s="53">
        <f t="shared" si="17"/>
        <v>0.4432782904322487</v>
      </c>
      <c r="M551" s="46"/>
      <c r="N551" s="42"/>
    </row>
    <row r="552" spans="1:14" x14ac:dyDescent="0.25">
      <c r="A552" s="37" t="s">
        <v>589</v>
      </c>
      <c r="B552" s="38">
        <v>6016877</v>
      </c>
      <c r="C552" s="38">
        <v>146173</v>
      </c>
      <c r="D552" s="47">
        <v>45108</v>
      </c>
      <c r="E552" s="47">
        <v>45473</v>
      </c>
      <c r="F552" s="48">
        <v>47</v>
      </c>
      <c r="G552" s="48">
        <v>690</v>
      </c>
      <c r="H552" s="48">
        <v>0</v>
      </c>
      <c r="I552" s="48">
        <f t="shared" si="16"/>
        <v>737</v>
      </c>
      <c r="J552" s="48">
        <v>31408</v>
      </c>
      <c r="K552" s="49">
        <f t="shared" si="17"/>
        <v>2.346535914416709E-2</v>
      </c>
      <c r="M552" s="46"/>
      <c r="N552" s="42"/>
    </row>
    <row r="553" spans="1:14" x14ac:dyDescent="0.25">
      <c r="A553" s="34" t="s">
        <v>590</v>
      </c>
      <c r="B553" s="36">
        <v>6008866</v>
      </c>
      <c r="C553" s="36">
        <v>145387</v>
      </c>
      <c r="D553" s="44">
        <v>45108</v>
      </c>
      <c r="E553" s="44">
        <v>45473</v>
      </c>
      <c r="F553" s="42">
        <v>7299</v>
      </c>
      <c r="G553" s="42">
        <v>16226</v>
      </c>
      <c r="H553" s="42">
        <v>2354.52</v>
      </c>
      <c r="I553" s="42">
        <f t="shared" si="16"/>
        <v>25879.52</v>
      </c>
      <c r="J553" s="42">
        <v>30945</v>
      </c>
      <c r="K553" s="50">
        <f t="shared" si="17"/>
        <v>0.83630699628372918</v>
      </c>
      <c r="M553" s="46"/>
      <c r="N553" s="42"/>
    </row>
    <row r="554" spans="1:14" x14ac:dyDescent="0.25">
      <c r="A554" s="34" t="s">
        <v>591</v>
      </c>
      <c r="B554" s="36">
        <v>6008890</v>
      </c>
      <c r="C554" s="36">
        <v>145720</v>
      </c>
      <c r="D554" s="44">
        <v>45108</v>
      </c>
      <c r="E554" s="44">
        <v>45473</v>
      </c>
      <c r="F554" s="42">
        <v>5524</v>
      </c>
      <c r="G554" s="42">
        <v>9804</v>
      </c>
      <c r="H554" s="42">
        <v>3640</v>
      </c>
      <c r="I554" s="42">
        <f t="shared" si="16"/>
        <v>18968</v>
      </c>
      <c r="J554" s="42">
        <v>34014</v>
      </c>
      <c r="K554" s="50">
        <f t="shared" si="17"/>
        <v>0.55765273122831771</v>
      </c>
      <c r="M554" s="46"/>
      <c r="N554" s="42"/>
    </row>
    <row r="555" spans="1:14" x14ac:dyDescent="0.25">
      <c r="A555" s="34" t="s">
        <v>592</v>
      </c>
      <c r="B555" s="36">
        <v>6010664</v>
      </c>
      <c r="C555" s="36">
        <v>145611</v>
      </c>
      <c r="D555" s="44">
        <v>45108</v>
      </c>
      <c r="E555" s="44">
        <v>45473</v>
      </c>
      <c r="F555" s="42">
        <v>4011</v>
      </c>
      <c r="G555" s="42">
        <v>11269</v>
      </c>
      <c r="H555" s="42">
        <v>3449.88</v>
      </c>
      <c r="I555" s="42">
        <f t="shared" si="16"/>
        <v>18729.88</v>
      </c>
      <c r="J555" s="42">
        <v>25030</v>
      </c>
      <c r="K555" s="50">
        <f t="shared" si="17"/>
        <v>0.74829724330803038</v>
      </c>
      <c r="M555" s="46"/>
      <c r="N555" s="42"/>
    </row>
    <row r="556" spans="1:14" x14ac:dyDescent="0.25">
      <c r="A556" s="39" t="s">
        <v>593</v>
      </c>
      <c r="B556" s="40">
        <v>6008957</v>
      </c>
      <c r="C556" s="40">
        <v>145637</v>
      </c>
      <c r="D556" s="51">
        <v>45108</v>
      </c>
      <c r="E556" s="51">
        <v>45473</v>
      </c>
      <c r="F556" s="52">
        <v>472</v>
      </c>
      <c r="G556" s="52">
        <v>2149</v>
      </c>
      <c r="H556" s="52">
        <v>939</v>
      </c>
      <c r="I556" s="52">
        <f t="shared" si="16"/>
        <v>3560</v>
      </c>
      <c r="J556" s="52">
        <v>16834</v>
      </c>
      <c r="K556" s="53">
        <f t="shared" si="17"/>
        <v>0.21147677319710109</v>
      </c>
      <c r="M556" s="46"/>
      <c r="N556" s="42"/>
    </row>
    <row r="557" spans="1:14" x14ac:dyDescent="0.25">
      <c r="A557" s="37" t="s">
        <v>594</v>
      </c>
      <c r="B557" s="38">
        <v>6011910</v>
      </c>
      <c r="C557" s="38">
        <v>145878</v>
      </c>
      <c r="D557" s="47">
        <v>45108</v>
      </c>
      <c r="E557" s="47">
        <v>45473</v>
      </c>
      <c r="F557" s="48">
        <v>6039</v>
      </c>
      <c r="G557" s="48">
        <v>22184</v>
      </c>
      <c r="H557" s="48">
        <v>974</v>
      </c>
      <c r="I557" s="48">
        <f t="shared" si="16"/>
        <v>29197</v>
      </c>
      <c r="J557" s="48">
        <v>59098</v>
      </c>
      <c r="K557" s="49">
        <f t="shared" si="17"/>
        <v>0.49404379166807677</v>
      </c>
      <c r="M557" s="46"/>
      <c r="N557" s="42"/>
    </row>
    <row r="558" spans="1:14" x14ac:dyDescent="0.25">
      <c r="A558" s="34" t="s">
        <v>595</v>
      </c>
      <c r="B558" s="36">
        <v>6009120</v>
      </c>
      <c r="C558" s="36">
        <v>146122</v>
      </c>
      <c r="D558" s="44">
        <v>45108</v>
      </c>
      <c r="E558" s="44">
        <v>45473</v>
      </c>
      <c r="F558" s="42">
        <v>4027</v>
      </c>
      <c r="G558" s="42">
        <v>7804</v>
      </c>
      <c r="H558" s="42">
        <v>3394.44</v>
      </c>
      <c r="I558" s="42">
        <f t="shared" si="16"/>
        <v>15225.44</v>
      </c>
      <c r="J558" s="42">
        <v>36172</v>
      </c>
      <c r="K558" s="50">
        <f t="shared" si="17"/>
        <v>0.42091783700099528</v>
      </c>
      <c r="M558" s="46"/>
      <c r="N558" s="42"/>
    </row>
    <row r="559" spans="1:14" x14ac:dyDescent="0.25">
      <c r="A559" s="34" t="s">
        <v>596</v>
      </c>
      <c r="B559" s="36">
        <v>6005466</v>
      </c>
      <c r="C559" s="36">
        <v>145457</v>
      </c>
      <c r="D559" s="44">
        <v>45108</v>
      </c>
      <c r="E559" s="44">
        <v>45473</v>
      </c>
      <c r="F559" s="42">
        <v>4847</v>
      </c>
      <c r="G559" s="42">
        <v>12212</v>
      </c>
      <c r="H559" s="42">
        <v>882</v>
      </c>
      <c r="I559" s="42">
        <f t="shared" si="16"/>
        <v>17941</v>
      </c>
      <c r="J559" s="42">
        <v>28773</v>
      </c>
      <c r="K559" s="50">
        <f t="shared" si="17"/>
        <v>0.62353595384561911</v>
      </c>
      <c r="M559" s="46"/>
      <c r="N559" s="42"/>
    </row>
    <row r="560" spans="1:14" x14ac:dyDescent="0.25">
      <c r="A560" s="34" t="s">
        <v>597</v>
      </c>
      <c r="B560" s="36">
        <v>6010441</v>
      </c>
      <c r="C560" s="36">
        <v>145847</v>
      </c>
      <c r="D560" s="44">
        <v>45108</v>
      </c>
      <c r="E560" s="44">
        <v>45473</v>
      </c>
      <c r="F560" s="42">
        <v>5766</v>
      </c>
      <c r="G560" s="42">
        <v>21285</v>
      </c>
      <c r="H560" s="42">
        <v>764.4</v>
      </c>
      <c r="I560" s="42">
        <f t="shared" si="16"/>
        <v>27815.4</v>
      </c>
      <c r="J560" s="42">
        <v>36036</v>
      </c>
      <c r="K560" s="50">
        <f t="shared" si="17"/>
        <v>0.77187812187812188</v>
      </c>
      <c r="M560" s="46"/>
      <c r="N560" s="42"/>
    </row>
    <row r="561" spans="1:14" x14ac:dyDescent="0.25">
      <c r="A561" s="39" t="s">
        <v>598</v>
      </c>
      <c r="B561" s="40">
        <v>6008494</v>
      </c>
      <c r="C561" s="40">
        <v>146144</v>
      </c>
      <c r="D561" s="51">
        <v>45108</v>
      </c>
      <c r="E561" s="51">
        <v>45473</v>
      </c>
      <c r="F561" s="52">
        <v>1885</v>
      </c>
      <c r="G561" s="52">
        <v>7800</v>
      </c>
      <c r="H561" s="52">
        <v>371</v>
      </c>
      <c r="I561" s="52">
        <f t="shared" si="16"/>
        <v>10056</v>
      </c>
      <c r="J561" s="52">
        <v>17517</v>
      </c>
      <c r="K561" s="53">
        <f t="shared" si="17"/>
        <v>0.57407090255180682</v>
      </c>
      <c r="M561" s="46"/>
      <c r="N561" s="42"/>
    </row>
    <row r="562" spans="1:14" x14ac:dyDescent="0.25">
      <c r="A562" s="37" t="s">
        <v>599</v>
      </c>
      <c r="B562" s="38">
        <v>6009211</v>
      </c>
      <c r="C562" s="38">
        <v>145370</v>
      </c>
      <c r="D562" s="47">
        <v>45108</v>
      </c>
      <c r="E562" s="47">
        <v>45473</v>
      </c>
      <c r="F562" s="48">
        <v>4728</v>
      </c>
      <c r="G562" s="48">
        <v>9888</v>
      </c>
      <c r="H562" s="48">
        <v>3913.56</v>
      </c>
      <c r="I562" s="48">
        <f t="shared" si="16"/>
        <v>18529.560000000001</v>
      </c>
      <c r="J562" s="48">
        <v>24778</v>
      </c>
      <c r="K562" s="49">
        <f t="shared" si="17"/>
        <v>0.74782306885140049</v>
      </c>
      <c r="M562" s="46"/>
      <c r="N562" s="42"/>
    </row>
    <row r="563" spans="1:14" x14ac:dyDescent="0.25">
      <c r="A563" s="34" t="s">
        <v>600</v>
      </c>
      <c r="B563" s="36">
        <v>6009294</v>
      </c>
      <c r="C563" s="36">
        <v>145783</v>
      </c>
      <c r="D563" s="44">
        <v>45108</v>
      </c>
      <c r="E563" s="44">
        <v>45473</v>
      </c>
      <c r="F563" s="42">
        <v>3375</v>
      </c>
      <c r="G563" s="42">
        <v>14933</v>
      </c>
      <c r="H563" s="42">
        <v>820.68</v>
      </c>
      <c r="I563" s="42">
        <f t="shared" si="16"/>
        <v>19128.68</v>
      </c>
      <c r="J563" s="42">
        <v>28976</v>
      </c>
      <c r="K563" s="50">
        <f t="shared" si="17"/>
        <v>0.66015599116510215</v>
      </c>
      <c r="M563" s="46"/>
      <c r="N563" s="42"/>
    </row>
    <row r="564" spans="1:14" x14ac:dyDescent="0.25">
      <c r="A564" s="34" t="s">
        <v>601</v>
      </c>
      <c r="B564" s="36">
        <v>6009302</v>
      </c>
      <c r="C564" s="36">
        <v>145800</v>
      </c>
      <c r="D564" s="44">
        <v>45108</v>
      </c>
      <c r="E564" s="44">
        <v>45473</v>
      </c>
      <c r="F564" s="42">
        <v>3221</v>
      </c>
      <c r="G564" s="42">
        <v>12590</v>
      </c>
      <c r="H564" s="42">
        <v>1963.08</v>
      </c>
      <c r="I564" s="42">
        <f t="shared" si="16"/>
        <v>17774.080000000002</v>
      </c>
      <c r="J564" s="42">
        <v>34778</v>
      </c>
      <c r="K564" s="50">
        <f t="shared" si="17"/>
        <v>0.51107251710851698</v>
      </c>
      <c r="M564" s="46"/>
      <c r="N564" s="42"/>
    </row>
    <row r="565" spans="1:14" x14ac:dyDescent="0.25">
      <c r="A565" s="34" t="s">
        <v>602</v>
      </c>
      <c r="B565" s="36">
        <v>6009328</v>
      </c>
      <c r="C565" s="36">
        <v>146016</v>
      </c>
      <c r="D565" s="44">
        <v>45108</v>
      </c>
      <c r="E565" s="44">
        <v>45473</v>
      </c>
      <c r="F565" s="42">
        <v>5801</v>
      </c>
      <c r="G565" s="42">
        <v>13447</v>
      </c>
      <c r="H565" s="42">
        <v>4344.4799999999996</v>
      </c>
      <c r="I565" s="42">
        <f t="shared" si="16"/>
        <v>23592.48</v>
      </c>
      <c r="J565" s="42">
        <v>28376</v>
      </c>
      <c r="K565" s="50">
        <f t="shared" si="17"/>
        <v>0.83142373837045391</v>
      </c>
      <c r="M565" s="46"/>
      <c r="N565" s="42"/>
    </row>
    <row r="566" spans="1:14" x14ac:dyDescent="0.25">
      <c r="A566" s="39" t="s">
        <v>603</v>
      </c>
      <c r="B566" s="40">
        <v>6009831</v>
      </c>
      <c r="C566" s="40">
        <v>145981</v>
      </c>
      <c r="D566" s="51">
        <v>45108</v>
      </c>
      <c r="E566" s="51">
        <v>45473</v>
      </c>
      <c r="F566" s="52">
        <v>2438</v>
      </c>
      <c r="G566" s="52">
        <v>7207</v>
      </c>
      <c r="H566" s="52">
        <v>3197.04</v>
      </c>
      <c r="I566" s="52">
        <f t="shared" si="16"/>
        <v>12842.04</v>
      </c>
      <c r="J566" s="52">
        <v>15418</v>
      </c>
      <c r="K566" s="53">
        <f t="shared" si="17"/>
        <v>0.83292515241925025</v>
      </c>
      <c r="M566" s="46"/>
      <c r="N566" s="42"/>
    </row>
    <row r="567" spans="1:14" x14ac:dyDescent="0.25">
      <c r="A567" s="37" t="s">
        <v>604</v>
      </c>
      <c r="B567" s="38">
        <v>6014831</v>
      </c>
      <c r="C567" s="38">
        <v>145983</v>
      </c>
      <c r="D567" s="47">
        <v>45108</v>
      </c>
      <c r="E567" s="47">
        <v>45473</v>
      </c>
      <c r="F567" s="48">
        <v>13568</v>
      </c>
      <c r="G567" s="48">
        <v>31784</v>
      </c>
      <c r="H567" s="48">
        <v>2819.04</v>
      </c>
      <c r="I567" s="48">
        <f t="shared" si="16"/>
        <v>48171.040000000001</v>
      </c>
      <c r="J567" s="48">
        <v>68306</v>
      </c>
      <c r="K567" s="49">
        <f t="shared" si="17"/>
        <v>0.70522413843586218</v>
      </c>
      <c r="M567" s="46"/>
      <c r="N567" s="42"/>
    </row>
    <row r="568" spans="1:14" x14ac:dyDescent="0.25">
      <c r="A568" s="34" t="s">
        <v>605</v>
      </c>
      <c r="B568" s="36">
        <v>6014906</v>
      </c>
      <c r="C568" s="36">
        <v>145946</v>
      </c>
      <c r="D568" s="44">
        <v>45108</v>
      </c>
      <c r="E568" s="44">
        <v>45473</v>
      </c>
      <c r="F568" s="42">
        <v>8978</v>
      </c>
      <c r="G568" s="42">
        <v>30216</v>
      </c>
      <c r="H568" s="42">
        <v>2578.8000000000002</v>
      </c>
      <c r="I568" s="42">
        <f t="shared" si="16"/>
        <v>41772.800000000003</v>
      </c>
      <c r="J568" s="42">
        <v>54112</v>
      </c>
      <c r="K568" s="50">
        <f t="shared" si="17"/>
        <v>0.77196924896510943</v>
      </c>
      <c r="M568" s="46"/>
      <c r="N568" s="42"/>
    </row>
    <row r="569" spans="1:14" x14ac:dyDescent="0.25">
      <c r="A569" s="34" t="s">
        <v>606</v>
      </c>
      <c r="B569" s="36">
        <v>6014641</v>
      </c>
      <c r="C569" s="36">
        <v>145995</v>
      </c>
      <c r="D569" s="44">
        <v>45108</v>
      </c>
      <c r="E569" s="44">
        <v>45473</v>
      </c>
      <c r="F569" s="42">
        <v>6928</v>
      </c>
      <c r="G569" s="42">
        <v>56035</v>
      </c>
      <c r="H569" s="42">
        <v>2246</v>
      </c>
      <c r="I569" s="42">
        <f t="shared" si="16"/>
        <v>65209</v>
      </c>
      <c r="J569" s="42">
        <v>72797</v>
      </c>
      <c r="K569" s="50">
        <f t="shared" si="17"/>
        <v>0.89576493536821578</v>
      </c>
      <c r="M569" s="46"/>
      <c r="N569" s="42"/>
    </row>
    <row r="570" spans="1:14" x14ac:dyDescent="0.25">
      <c r="A570" s="34" t="s">
        <v>607</v>
      </c>
      <c r="B570" s="36">
        <v>6009401</v>
      </c>
      <c r="C570" s="36">
        <v>146034</v>
      </c>
      <c r="D570" s="44">
        <v>45108</v>
      </c>
      <c r="E570" s="44">
        <v>45473</v>
      </c>
      <c r="F570" s="42">
        <v>2683</v>
      </c>
      <c r="G570" s="42">
        <v>2877</v>
      </c>
      <c r="H570" s="42">
        <v>3919.44</v>
      </c>
      <c r="I570" s="42">
        <f t="shared" si="16"/>
        <v>9479.44</v>
      </c>
      <c r="J570" s="42">
        <v>25400</v>
      </c>
      <c r="K570" s="50">
        <f t="shared" si="17"/>
        <v>0.37320629921259846</v>
      </c>
      <c r="M570" s="46"/>
      <c r="N570" s="42"/>
    </row>
    <row r="571" spans="1:14" x14ac:dyDescent="0.25">
      <c r="A571" s="39" t="s">
        <v>608</v>
      </c>
      <c r="B571" s="40">
        <v>6007967</v>
      </c>
      <c r="C571" s="40">
        <v>145803</v>
      </c>
      <c r="D571" s="51">
        <v>45108</v>
      </c>
      <c r="E571" s="51">
        <v>45473</v>
      </c>
      <c r="F571" s="52">
        <v>6448</v>
      </c>
      <c r="G571" s="52">
        <v>13600</v>
      </c>
      <c r="H571" s="52">
        <v>1858.92</v>
      </c>
      <c r="I571" s="52">
        <f t="shared" si="16"/>
        <v>21906.92</v>
      </c>
      <c r="J571" s="52">
        <v>36176</v>
      </c>
      <c r="K571" s="53">
        <f t="shared" si="17"/>
        <v>0.60556501547987607</v>
      </c>
      <c r="M571" s="46"/>
      <c r="N571" s="42"/>
    </row>
    <row r="572" spans="1:14" x14ac:dyDescent="0.25">
      <c r="A572" s="37" t="s">
        <v>609</v>
      </c>
      <c r="B572" s="38">
        <v>6001689</v>
      </c>
      <c r="C572" s="38">
        <v>145337</v>
      </c>
      <c r="D572" s="47">
        <v>45108</v>
      </c>
      <c r="E572" s="47">
        <v>45473</v>
      </c>
      <c r="F572" s="48">
        <v>10582</v>
      </c>
      <c r="G572" s="48">
        <v>38871</v>
      </c>
      <c r="H572" s="48">
        <v>1551.48</v>
      </c>
      <c r="I572" s="48">
        <f t="shared" si="16"/>
        <v>51004.480000000003</v>
      </c>
      <c r="J572" s="48">
        <v>66890</v>
      </c>
      <c r="K572" s="49">
        <f t="shared" si="17"/>
        <v>0.76251278217969809</v>
      </c>
      <c r="M572" s="46"/>
      <c r="N572" s="42"/>
    </row>
    <row r="573" spans="1:14" x14ac:dyDescent="0.25">
      <c r="A573" s="34" t="s">
        <v>610</v>
      </c>
      <c r="B573" s="36">
        <v>6014195</v>
      </c>
      <c r="C573" s="36">
        <v>145819</v>
      </c>
      <c r="D573" s="44">
        <v>45108</v>
      </c>
      <c r="E573" s="44">
        <v>45473</v>
      </c>
      <c r="F573" s="42">
        <v>6759</v>
      </c>
      <c r="G573" s="42">
        <v>23170</v>
      </c>
      <c r="H573" s="42">
        <v>4774</v>
      </c>
      <c r="I573" s="42">
        <f t="shared" si="16"/>
        <v>34703</v>
      </c>
      <c r="J573" s="42">
        <v>51380</v>
      </c>
      <c r="K573" s="50">
        <f t="shared" si="17"/>
        <v>0.67541845075905016</v>
      </c>
      <c r="M573" s="46"/>
      <c r="N573" s="42"/>
    </row>
    <row r="574" spans="1:14" x14ac:dyDescent="0.25">
      <c r="A574" s="34" t="s">
        <v>611</v>
      </c>
      <c r="B574" s="36">
        <v>6004832</v>
      </c>
      <c r="C574" s="36">
        <v>145661</v>
      </c>
      <c r="D574" s="44">
        <v>45108</v>
      </c>
      <c r="E574" s="44">
        <v>45473</v>
      </c>
      <c r="F574" s="42">
        <v>9707</v>
      </c>
      <c r="G574" s="42">
        <v>37608</v>
      </c>
      <c r="H574" s="42">
        <v>2091.6</v>
      </c>
      <c r="I574" s="42">
        <f t="shared" si="16"/>
        <v>49406.6</v>
      </c>
      <c r="J574" s="42">
        <v>64527</v>
      </c>
      <c r="K574" s="50">
        <f t="shared" si="17"/>
        <v>0.76567328405163726</v>
      </c>
      <c r="M574" s="46"/>
      <c r="N574" s="42"/>
    </row>
    <row r="575" spans="1:14" x14ac:dyDescent="0.25">
      <c r="A575" s="34" t="s">
        <v>612</v>
      </c>
      <c r="B575" s="36">
        <v>6002265</v>
      </c>
      <c r="C575" s="36">
        <v>145718</v>
      </c>
      <c r="D575" s="44">
        <v>45108</v>
      </c>
      <c r="E575" s="44">
        <v>45473</v>
      </c>
      <c r="F575" s="42">
        <v>8782</v>
      </c>
      <c r="G575" s="42">
        <v>38970</v>
      </c>
      <c r="H575" s="42">
        <v>3602.76</v>
      </c>
      <c r="I575" s="42">
        <f t="shared" si="16"/>
        <v>51354.76</v>
      </c>
      <c r="J575" s="42">
        <v>61188</v>
      </c>
      <c r="K575" s="50">
        <f t="shared" si="17"/>
        <v>0.83929463293456241</v>
      </c>
      <c r="M575" s="46"/>
      <c r="N575" s="42"/>
    </row>
    <row r="576" spans="1:14" x14ac:dyDescent="0.25">
      <c r="A576" s="39" t="s">
        <v>613</v>
      </c>
      <c r="B576" s="40">
        <v>6016554</v>
      </c>
      <c r="C576" s="40">
        <v>146143</v>
      </c>
      <c r="D576" s="51">
        <v>45108</v>
      </c>
      <c r="E576" s="51">
        <v>45473</v>
      </c>
      <c r="F576" s="52">
        <v>3138</v>
      </c>
      <c r="G576" s="52">
        <v>4051</v>
      </c>
      <c r="H576" s="52">
        <v>3536.4</v>
      </c>
      <c r="I576" s="52">
        <f t="shared" si="16"/>
        <v>10725.4</v>
      </c>
      <c r="J576" s="52">
        <v>34809</v>
      </c>
      <c r="K576" s="53">
        <f t="shared" si="17"/>
        <v>0.30812146284007008</v>
      </c>
      <c r="M576" s="46"/>
      <c r="N576" s="42"/>
    </row>
    <row r="577" spans="1:14" x14ac:dyDescent="0.25">
      <c r="A577" s="37" t="s">
        <v>614</v>
      </c>
      <c r="B577" s="38">
        <v>6002463</v>
      </c>
      <c r="C577" s="38">
        <v>145372</v>
      </c>
      <c r="D577" s="47">
        <v>45108</v>
      </c>
      <c r="E577" s="47">
        <v>45473</v>
      </c>
      <c r="F577" s="48">
        <v>5901</v>
      </c>
      <c r="G577" s="48">
        <v>26528</v>
      </c>
      <c r="H577" s="48">
        <v>4003.44</v>
      </c>
      <c r="I577" s="48">
        <f t="shared" si="16"/>
        <v>36432.44</v>
      </c>
      <c r="J577" s="48">
        <v>45739</v>
      </c>
      <c r="K577" s="49">
        <f t="shared" si="17"/>
        <v>0.79652900150855943</v>
      </c>
      <c r="M577" s="46"/>
      <c r="N577" s="42"/>
    </row>
    <row r="578" spans="1:14" x14ac:dyDescent="0.25">
      <c r="A578" s="34" t="s">
        <v>615</v>
      </c>
      <c r="B578" s="36">
        <v>6004733</v>
      </c>
      <c r="C578" s="36">
        <v>145510</v>
      </c>
      <c r="D578" s="44">
        <v>45108</v>
      </c>
      <c r="E578" s="44">
        <v>45473</v>
      </c>
      <c r="F578" s="42">
        <v>9973</v>
      </c>
      <c r="G578" s="42">
        <v>41858</v>
      </c>
      <c r="H578" s="42">
        <v>5030.76</v>
      </c>
      <c r="I578" s="42">
        <f t="shared" si="16"/>
        <v>56861.760000000002</v>
      </c>
      <c r="J578" s="42">
        <v>72414</v>
      </c>
      <c r="K578" s="50">
        <f t="shared" si="17"/>
        <v>0.78523158505261414</v>
      </c>
      <c r="M578" s="46"/>
      <c r="N578" s="42"/>
    </row>
    <row r="579" spans="1:14" x14ac:dyDescent="0.25">
      <c r="A579" s="34" t="s">
        <v>616</v>
      </c>
      <c r="B579" s="36">
        <v>6003958</v>
      </c>
      <c r="C579" s="36">
        <v>145764</v>
      </c>
      <c r="D579" s="44">
        <v>45108</v>
      </c>
      <c r="E579" s="44">
        <v>45473</v>
      </c>
      <c r="F579" s="42">
        <v>6910</v>
      </c>
      <c r="G579" s="42">
        <v>55046</v>
      </c>
      <c r="H579" s="42">
        <v>3796</v>
      </c>
      <c r="I579" s="42">
        <f t="shared" si="16"/>
        <v>65752</v>
      </c>
      <c r="J579" s="42">
        <v>72970</v>
      </c>
      <c r="K579" s="50">
        <f t="shared" si="17"/>
        <v>0.90108263670001365</v>
      </c>
      <c r="M579" s="46"/>
      <c r="N579" s="42"/>
    </row>
    <row r="580" spans="1:14" x14ac:dyDescent="0.25">
      <c r="A580" s="34" t="s">
        <v>617</v>
      </c>
      <c r="B580" s="36">
        <v>6002174</v>
      </c>
      <c r="C580" s="36">
        <v>145473</v>
      </c>
      <c r="D580" s="44">
        <v>45108</v>
      </c>
      <c r="E580" s="44">
        <v>45473</v>
      </c>
      <c r="F580" s="42">
        <v>5886</v>
      </c>
      <c r="G580" s="42">
        <v>23799</v>
      </c>
      <c r="H580" s="42">
        <v>3449.88</v>
      </c>
      <c r="I580" s="42">
        <f t="shared" si="16"/>
        <v>33134.879999999997</v>
      </c>
      <c r="J580" s="42">
        <v>44165</v>
      </c>
      <c r="K580" s="50">
        <f t="shared" si="17"/>
        <v>0.75025200950979276</v>
      </c>
      <c r="M580" s="46"/>
      <c r="N580" s="42"/>
    </row>
    <row r="581" spans="1:14" x14ac:dyDescent="0.25">
      <c r="A581" s="39" t="s">
        <v>618</v>
      </c>
      <c r="B581" s="40">
        <v>6014823</v>
      </c>
      <c r="C581" s="40">
        <v>145977</v>
      </c>
      <c r="D581" s="51">
        <v>45108</v>
      </c>
      <c r="E581" s="51">
        <v>45473</v>
      </c>
      <c r="F581" s="52">
        <v>10568</v>
      </c>
      <c r="G581" s="52">
        <v>43806</v>
      </c>
      <c r="H581" s="52">
        <v>874.44</v>
      </c>
      <c r="I581" s="52">
        <f t="shared" si="16"/>
        <v>55248.44</v>
      </c>
      <c r="J581" s="52">
        <v>62511</v>
      </c>
      <c r="K581" s="53">
        <f t="shared" si="17"/>
        <v>0.88381948777015251</v>
      </c>
      <c r="M581" s="46"/>
      <c r="N581" s="42"/>
    </row>
    <row r="582" spans="1:14" x14ac:dyDescent="0.25">
      <c r="A582" s="37" t="s">
        <v>619</v>
      </c>
      <c r="B582" s="38">
        <v>6014252</v>
      </c>
      <c r="C582" s="38">
        <v>145840</v>
      </c>
      <c r="D582" s="47">
        <v>45108</v>
      </c>
      <c r="E582" s="47">
        <v>45473</v>
      </c>
      <c r="F582" s="48">
        <v>2696</v>
      </c>
      <c r="G582" s="48">
        <v>2623</v>
      </c>
      <c r="H582" s="48">
        <v>5628</v>
      </c>
      <c r="I582" s="48">
        <f t="shared" si="16"/>
        <v>10947</v>
      </c>
      <c r="J582" s="48">
        <v>35994</v>
      </c>
      <c r="K582" s="49">
        <f t="shared" si="17"/>
        <v>0.30413402233705616</v>
      </c>
      <c r="M582" s="46"/>
      <c r="N582" s="42"/>
    </row>
    <row r="583" spans="1:14" x14ac:dyDescent="0.25">
      <c r="A583" s="34" t="s">
        <v>620</v>
      </c>
      <c r="B583" s="36">
        <v>6009369</v>
      </c>
      <c r="C583" s="36">
        <v>145502</v>
      </c>
      <c r="D583" s="44">
        <v>45108</v>
      </c>
      <c r="E583" s="44">
        <v>45473</v>
      </c>
      <c r="F583" s="42">
        <v>3273</v>
      </c>
      <c r="G583" s="42">
        <v>8714</v>
      </c>
      <c r="H583" s="42">
        <v>891.24</v>
      </c>
      <c r="I583" s="42">
        <f t="shared" si="16"/>
        <v>12878.24</v>
      </c>
      <c r="J583" s="42">
        <v>22537</v>
      </c>
      <c r="K583" s="50">
        <f t="shared" si="17"/>
        <v>0.57142654301814788</v>
      </c>
      <c r="M583" s="46"/>
      <c r="N583" s="42"/>
    </row>
    <row r="584" spans="1:14" x14ac:dyDescent="0.25">
      <c r="A584" s="34" t="s">
        <v>621</v>
      </c>
      <c r="B584" s="36">
        <v>6005953</v>
      </c>
      <c r="C584" s="36">
        <v>146048</v>
      </c>
      <c r="D584" s="44">
        <v>45108</v>
      </c>
      <c r="E584" s="44">
        <v>45473</v>
      </c>
      <c r="F584" s="42">
        <v>5874</v>
      </c>
      <c r="G584" s="42">
        <v>11699</v>
      </c>
      <c r="H584" s="42">
        <v>2055.48</v>
      </c>
      <c r="I584" s="42">
        <f t="shared" si="16"/>
        <v>19628.48</v>
      </c>
      <c r="J584" s="42">
        <v>28283</v>
      </c>
      <c r="K584" s="50">
        <f t="shared" si="17"/>
        <v>0.69400275784039878</v>
      </c>
      <c r="M584" s="46"/>
      <c r="N584" s="42"/>
    </row>
    <row r="585" spans="1:14" x14ac:dyDescent="0.25">
      <c r="A585" s="34" t="s">
        <v>622</v>
      </c>
      <c r="B585" s="36">
        <v>6009377</v>
      </c>
      <c r="C585" s="36">
        <v>146159</v>
      </c>
      <c r="D585" s="44">
        <v>45108</v>
      </c>
      <c r="E585" s="44">
        <v>45473</v>
      </c>
      <c r="F585" s="42">
        <v>6154</v>
      </c>
      <c r="G585" s="42">
        <v>17748</v>
      </c>
      <c r="H585" s="42">
        <v>2929.92</v>
      </c>
      <c r="I585" s="42">
        <f t="shared" si="16"/>
        <v>26831.919999999998</v>
      </c>
      <c r="J585" s="42">
        <v>30215</v>
      </c>
      <c r="K585" s="50">
        <f t="shared" si="17"/>
        <v>0.88803309614429915</v>
      </c>
      <c r="M585" s="46"/>
      <c r="N585" s="42"/>
    </row>
    <row r="586" spans="1:14" x14ac:dyDescent="0.25">
      <c r="A586" s="39" t="s">
        <v>623</v>
      </c>
      <c r="B586" s="40">
        <v>6009393</v>
      </c>
      <c r="C586" s="40">
        <v>145497</v>
      </c>
      <c r="D586" s="51">
        <v>45108</v>
      </c>
      <c r="E586" s="51">
        <v>45473</v>
      </c>
      <c r="F586" s="52">
        <v>2154</v>
      </c>
      <c r="G586" s="52">
        <v>9514</v>
      </c>
      <c r="H586" s="52">
        <v>94</v>
      </c>
      <c r="I586" s="52">
        <f t="shared" si="16"/>
        <v>11762</v>
      </c>
      <c r="J586" s="52">
        <v>23940</v>
      </c>
      <c r="K586" s="53">
        <f t="shared" si="17"/>
        <v>0.49131161236424392</v>
      </c>
      <c r="M586" s="46"/>
      <c r="N586" s="42"/>
    </row>
    <row r="587" spans="1:14" x14ac:dyDescent="0.25">
      <c r="A587" s="37" t="s">
        <v>624</v>
      </c>
      <c r="B587" s="38">
        <v>6016984</v>
      </c>
      <c r="C587" s="38">
        <v>145460</v>
      </c>
      <c r="D587" s="47">
        <v>45108</v>
      </c>
      <c r="E587" s="47">
        <v>45473</v>
      </c>
      <c r="F587" s="48">
        <v>10791</v>
      </c>
      <c r="G587" s="48">
        <v>21291</v>
      </c>
      <c r="H587" s="48">
        <v>6515.04</v>
      </c>
      <c r="I587" s="48">
        <f t="shared" ref="I587:I650" si="18">SUM(F587:H587)</f>
        <v>38597.040000000001</v>
      </c>
      <c r="J587" s="48">
        <v>57180</v>
      </c>
      <c r="K587" s="49">
        <f t="shared" ref="K587:K650" si="19">I587/J587</f>
        <v>0.67500944386149009</v>
      </c>
      <c r="M587" s="46"/>
      <c r="N587" s="42"/>
    </row>
    <row r="588" spans="1:14" x14ac:dyDescent="0.25">
      <c r="A588" s="34" t="s">
        <v>625</v>
      </c>
      <c r="B588" s="36">
        <v>6016992</v>
      </c>
      <c r="C588" s="36">
        <v>146195</v>
      </c>
      <c r="D588" s="44">
        <v>45108</v>
      </c>
      <c r="E588" s="44">
        <v>45473</v>
      </c>
      <c r="F588" s="42">
        <v>1163</v>
      </c>
      <c r="G588" s="42">
        <v>2252</v>
      </c>
      <c r="H588" s="42">
        <v>1263.3599999999999</v>
      </c>
      <c r="I588" s="42">
        <f t="shared" si="18"/>
        <v>4678.3599999999997</v>
      </c>
      <c r="J588" s="42">
        <v>27574</v>
      </c>
      <c r="K588" s="50">
        <f t="shared" si="19"/>
        <v>0.16966562703996518</v>
      </c>
      <c r="M588" s="46"/>
      <c r="N588" s="42"/>
    </row>
    <row r="589" spans="1:14" x14ac:dyDescent="0.25">
      <c r="A589" s="34" t="s">
        <v>626</v>
      </c>
      <c r="B589" s="36">
        <v>6017008</v>
      </c>
      <c r="C589" s="36">
        <v>146194</v>
      </c>
      <c r="D589" s="44">
        <v>45108</v>
      </c>
      <c r="E589" s="44">
        <v>45473</v>
      </c>
      <c r="F589" s="42">
        <v>12</v>
      </c>
      <c r="G589" s="42">
        <v>0</v>
      </c>
      <c r="H589" s="42">
        <v>25</v>
      </c>
      <c r="I589" s="42">
        <f t="shared" si="18"/>
        <v>37</v>
      </c>
      <c r="J589" s="42">
        <v>22358</v>
      </c>
      <c r="K589" s="50">
        <f t="shared" si="19"/>
        <v>1.6548886304678415E-3</v>
      </c>
      <c r="M589" s="46"/>
      <c r="N589" s="42"/>
    </row>
    <row r="590" spans="1:14" x14ac:dyDescent="0.25">
      <c r="A590" s="34" t="s">
        <v>627</v>
      </c>
      <c r="B590" s="36">
        <v>6016968</v>
      </c>
      <c r="C590" s="36">
        <v>146192</v>
      </c>
      <c r="D590" s="44">
        <v>45108</v>
      </c>
      <c r="E590" s="44">
        <v>45473</v>
      </c>
      <c r="F590" s="42">
        <v>96</v>
      </c>
      <c r="G590" s="42">
        <v>2</v>
      </c>
      <c r="H590" s="42">
        <v>53</v>
      </c>
      <c r="I590" s="42">
        <f t="shared" si="18"/>
        <v>151</v>
      </c>
      <c r="J590" s="42">
        <v>23583</v>
      </c>
      <c r="K590" s="50">
        <f t="shared" si="19"/>
        <v>6.4029173557223424E-3</v>
      </c>
      <c r="M590" s="46"/>
      <c r="N590" s="42"/>
    </row>
    <row r="591" spans="1:14" x14ac:dyDescent="0.25">
      <c r="A591" s="39" t="s">
        <v>628</v>
      </c>
      <c r="B591" s="40">
        <v>6007330</v>
      </c>
      <c r="C591" s="40">
        <v>145275</v>
      </c>
      <c r="D591" s="51">
        <v>45108</v>
      </c>
      <c r="E591" s="51">
        <v>45473</v>
      </c>
      <c r="F591" s="52">
        <v>3092</v>
      </c>
      <c r="G591" s="52">
        <v>14884</v>
      </c>
      <c r="H591" s="52">
        <v>5506.2</v>
      </c>
      <c r="I591" s="52">
        <f t="shared" si="18"/>
        <v>23482.2</v>
      </c>
      <c r="J591" s="52">
        <v>30781</v>
      </c>
      <c r="K591" s="53">
        <f t="shared" si="19"/>
        <v>0.76287969851531789</v>
      </c>
      <c r="M591" s="46"/>
      <c r="N591" s="42"/>
    </row>
    <row r="592" spans="1:14" x14ac:dyDescent="0.25">
      <c r="A592" s="37" t="s">
        <v>629</v>
      </c>
      <c r="B592" s="38">
        <v>6003750</v>
      </c>
      <c r="C592" s="38">
        <v>145726</v>
      </c>
      <c r="D592" s="47">
        <v>45108</v>
      </c>
      <c r="E592" s="47">
        <v>45473</v>
      </c>
      <c r="F592" s="48">
        <v>1391</v>
      </c>
      <c r="G592" s="48">
        <v>13884</v>
      </c>
      <c r="H592" s="48">
        <v>2304.96</v>
      </c>
      <c r="I592" s="48">
        <f t="shared" si="18"/>
        <v>17579.96</v>
      </c>
      <c r="J592" s="48">
        <v>22720</v>
      </c>
      <c r="K592" s="49">
        <f t="shared" si="19"/>
        <v>0.77376584507042245</v>
      </c>
      <c r="M592" s="46"/>
      <c r="N592" s="42"/>
    </row>
    <row r="593" spans="1:14" x14ac:dyDescent="0.25">
      <c r="A593" s="34" t="s">
        <v>630</v>
      </c>
      <c r="B593" s="36">
        <v>6009427</v>
      </c>
      <c r="C593" s="36">
        <v>145442</v>
      </c>
      <c r="D593" s="44">
        <v>45108</v>
      </c>
      <c r="E593" s="44">
        <v>45473</v>
      </c>
      <c r="F593" s="42">
        <v>4200</v>
      </c>
      <c r="G593" s="42">
        <v>10381</v>
      </c>
      <c r="H593" s="42">
        <v>4497.3599999999997</v>
      </c>
      <c r="I593" s="42">
        <f t="shared" si="18"/>
        <v>19078.36</v>
      </c>
      <c r="J593" s="42">
        <v>27927</v>
      </c>
      <c r="K593" s="50">
        <f t="shared" si="19"/>
        <v>0.68315107243885842</v>
      </c>
      <c r="M593" s="46"/>
      <c r="N593" s="42"/>
    </row>
    <row r="594" spans="1:14" x14ac:dyDescent="0.25">
      <c r="A594" s="34" t="s">
        <v>631</v>
      </c>
      <c r="B594" s="36">
        <v>6003263</v>
      </c>
      <c r="C594" s="36">
        <v>145795</v>
      </c>
      <c r="D594" s="44">
        <v>45108</v>
      </c>
      <c r="E594" s="44">
        <v>45473</v>
      </c>
      <c r="F594" s="42">
        <v>7106</v>
      </c>
      <c r="G594" s="42">
        <v>25291</v>
      </c>
      <c r="H594" s="42">
        <v>8386.56</v>
      </c>
      <c r="I594" s="42">
        <f t="shared" si="18"/>
        <v>40783.56</v>
      </c>
      <c r="J594" s="42">
        <v>51029</v>
      </c>
      <c r="K594" s="50">
        <f t="shared" si="19"/>
        <v>0.79922318681534021</v>
      </c>
      <c r="M594" s="46"/>
      <c r="N594" s="42"/>
    </row>
    <row r="595" spans="1:14" x14ac:dyDescent="0.25">
      <c r="A595" s="34" t="s">
        <v>632</v>
      </c>
      <c r="B595" s="36">
        <v>6009443</v>
      </c>
      <c r="C595" s="36">
        <v>145879</v>
      </c>
      <c r="D595" s="44">
        <v>45108</v>
      </c>
      <c r="E595" s="44">
        <v>45473</v>
      </c>
      <c r="F595" s="42">
        <v>3531</v>
      </c>
      <c r="G595" s="42">
        <v>12615</v>
      </c>
      <c r="H595" s="42">
        <v>3132.36</v>
      </c>
      <c r="I595" s="42">
        <f t="shared" si="18"/>
        <v>19278.36</v>
      </c>
      <c r="J595" s="42">
        <v>24967</v>
      </c>
      <c r="K595" s="50">
        <f t="shared" si="19"/>
        <v>0.77215364280850729</v>
      </c>
      <c r="M595" s="46"/>
      <c r="N595" s="42"/>
    </row>
    <row r="596" spans="1:14" x14ac:dyDescent="0.25">
      <c r="A596" s="39" t="s">
        <v>633</v>
      </c>
      <c r="B596" s="40">
        <v>6002588</v>
      </c>
      <c r="C596" s="40">
        <v>146086</v>
      </c>
      <c r="D596" s="51">
        <v>45108</v>
      </c>
      <c r="E596" s="51">
        <v>45473</v>
      </c>
      <c r="F596" s="52">
        <v>1592</v>
      </c>
      <c r="G596" s="52">
        <v>7736</v>
      </c>
      <c r="H596" s="52">
        <v>325.08</v>
      </c>
      <c r="I596" s="52">
        <f t="shared" si="18"/>
        <v>9653.08</v>
      </c>
      <c r="J596" s="52">
        <v>15185</v>
      </c>
      <c r="K596" s="53">
        <f t="shared" si="19"/>
        <v>0.63569838656568978</v>
      </c>
      <c r="M596" s="46"/>
      <c r="N596" s="42"/>
    </row>
    <row r="597" spans="1:14" x14ac:dyDescent="0.25">
      <c r="A597" s="37" t="s">
        <v>634</v>
      </c>
      <c r="B597" s="38">
        <v>6004188</v>
      </c>
      <c r="C597" s="38">
        <v>145466</v>
      </c>
      <c r="D597" s="47">
        <v>45108</v>
      </c>
      <c r="E597" s="47">
        <v>45473</v>
      </c>
      <c r="F597" s="48">
        <v>1615</v>
      </c>
      <c r="G597" s="48">
        <v>5844</v>
      </c>
      <c r="H597" s="48">
        <v>110.88</v>
      </c>
      <c r="I597" s="48">
        <f t="shared" si="18"/>
        <v>7569.88</v>
      </c>
      <c r="J597" s="48">
        <v>11317</v>
      </c>
      <c r="K597" s="49">
        <f t="shared" si="19"/>
        <v>0.66889458337015106</v>
      </c>
      <c r="M597" s="46"/>
      <c r="N597" s="42"/>
    </row>
    <row r="598" spans="1:14" x14ac:dyDescent="0.25">
      <c r="A598" s="34" t="s">
        <v>635</v>
      </c>
      <c r="B598" s="36">
        <v>6009484</v>
      </c>
      <c r="C598" s="36">
        <v>146070</v>
      </c>
      <c r="D598" s="44">
        <v>45108</v>
      </c>
      <c r="E598" s="44">
        <v>45473</v>
      </c>
      <c r="F598" s="42">
        <v>3</v>
      </c>
      <c r="G598" s="42">
        <v>3514</v>
      </c>
      <c r="H598" s="42">
        <v>0</v>
      </c>
      <c r="I598" s="42">
        <f t="shared" si="18"/>
        <v>3517</v>
      </c>
      <c r="J598" s="42">
        <v>10323</v>
      </c>
      <c r="K598" s="50">
        <f t="shared" si="19"/>
        <v>0.34069553424392135</v>
      </c>
      <c r="M598" s="46"/>
      <c r="N598" s="42"/>
    </row>
    <row r="599" spans="1:14" x14ac:dyDescent="0.25">
      <c r="A599" s="34" t="s">
        <v>636</v>
      </c>
      <c r="B599" s="36">
        <v>6002711</v>
      </c>
      <c r="C599" s="36">
        <v>145985</v>
      </c>
      <c r="D599" s="44">
        <v>45108</v>
      </c>
      <c r="E599" s="44">
        <v>45473</v>
      </c>
      <c r="F599" s="42">
        <v>4263</v>
      </c>
      <c r="G599" s="42">
        <v>13298</v>
      </c>
      <c r="H599" s="42">
        <v>6258</v>
      </c>
      <c r="I599" s="42">
        <f t="shared" si="18"/>
        <v>23819</v>
      </c>
      <c r="J599" s="42">
        <v>33301</v>
      </c>
      <c r="K599" s="50">
        <f t="shared" si="19"/>
        <v>0.71526380589171501</v>
      </c>
      <c r="M599" s="46"/>
      <c r="N599" s="42"/>
    </row>
    <row r="600" spans="1:14" x14ac:dyDescent="0.25">
      <c r="A600" s="37" t="s">
        <v>637</v>
      </c>
      <c r="B600" s="38">
        <v>6012165</v>
      </c>
      <c r="C600" s="38">
        <v>145647</v>
      </c>
      <c r="D600" s="47">
        <v>45108</v>
      </c>
      <c r="E600" s="47">
        <v>45473</v>
      </c>
      <c r="F600" s="48">
        <v>5418</v>
      </c>
      <c r="G600" s="48">
        <v>14030</v>
      </c>
      <c r="H600" s="48">
        <v>5892.6</v>
      </c>
      <c r="I600" s="48">
        <f t="shared" si="18"/>
        <v>25340.6</v>
      </c>
      <c r="J600" s="48">
        <v>35113</v>
      </c>
      <c r="K600" s="49">
        <f t="shared" si="19"/>
        <v>0.72168712442685046</v>
      </c>
      <c r="M600" s="46"/>
      <c r="N600" s="42"/>
    </row>
    <row r="601" spans="1:14" x14ac:dyDescent="0.25">
      <c r="A601" s="34" t="s">
        <v>638</v>
      </c>
      <c r="B601" s="36">
        <v>6006134</v>
      </c>
      <c r="C601" s="36">
        <v>145881</v>
      </c>
      <c r="D601" s="44">
        <v>45108</v>
      </c>
      <c r="E601" s="44">
        <v>45473</v>
      </c>
      <c r="F601" s="42">
        <v>10242</v>
      </c>
      <c r="G601" s="42">
        <v>59466</v>
      </c>
      <c r="H601" s="42">
        <v>600.6</v>
      </c>
      <c r="I601" s="42">
        <f t="shared" si="18"/>
        <v>70308.600000000006</v>
      </c>
      <c r="J601" s="42">
        <v>76642</v>
      </c>
      <c r="K601" s="50">
        <f t="shared" si="19"/>
        <v>0.91736384749876054</v>
      </c>
      <c r="M601" s="46"/>
      <c r="N601" s="42"/>
    </row>
    <row r="602" spans="1:14" x14ac:dyDescent="0.25">
      <c r="A602" s="34" t="s">
        <v>639</v>
      </c>
      <c r="B602" s="36">
        <v>6009260</v>
      </c>
      <c r="C602" s="36">
        <v>145903</v>
      </c>
      <c r="D602" s="44">
        <v>45108</v>
      </c>
      <c r="E602" s="44">
        <v>45473</v>
      </c>
      <c r="F602" s="42">
        <v>1930</v>
      </c>
      <c r="G602" s="42">
        <v>6506</v>
      </c>
      <c r="H602" s="42">
        <v>1055.04</v>
      </c>
      <c r="I602" s="42">
        <f t="shared" si="18"/>
        <v>9491.0400000000009</v>
      </c>
      <c r="J602" s="42">
        <v>12337</v>
      </c>
      <c r="K602" s="50">
        <f t="shared" si="19"/>
        <v>0.76931506849315079</v>
      </c>
      <c r="M602" s="46"/>
      <c r="N602" s="42"/>
    </row>
    <row r="603" spans="1:14" x14ac:dyDescent="0.25">
      <c r="A603" s="34" t="s">
        <v>640</v>
      </c>
      <c r="B603" s="36">
        <v>6007934</v>
      </c>
      <c r="C603" s="36">
        <v>145779</v>
      </c>
      <c r="D603" s="44">
        <v>45108</v>
      </c>
      <c r="E603" s="44">
        <v>45473</v>
      </c>
      <c r="F603" s="42">
        <v>5281</v>
      </c>
      <c r="G603" s="42">
        <v>12421</v>
      </c>
      <c r="H603" s="42">
        <v>2510.7600000000002</v>
      </c>
      <c r="I603" s="42">
        <f t="shared" si="18"/>
        <v>20212.760000000002</v>
      </c>
      <c r="J603" s="42">
        <v>35245</v>
      </c>
      <c r="K603" s="50">
        <f t="shared" si="19"/>
        <v>0.57349297772733732</v>
      </c>
      <c r="M603" s="46"/>
      <c r="N603" s="42"/>
    </row>
    <row r="604" spans="1:14" x14ac:dyDescent="0.25">
      <c r="A604" s="39" t="s">
        <v>641</v>
      </c>
      <c r="B604" s="40">
        <v>6007868</v>
      </c>
      <c r="C604" s="40">
        <v>145671</v>
      </c>
      <c r="D604" s="51">
        <v>45108</v>
      </c>
      <c r="E604" s="51">
        <v>45473</v>
      </c>
      <c r="F604" s="52">
        <v>8840</v>
      </c>
      <c r="G604" s="52">
        <v>24337</v>
      </c>
      <c r="H604" s="52">
        <v>3621</v>
      </c>
      <c r="I604" s="52">
        <f t="shared" si="18"/>
        <v>36798</v>
      </c>
      <c r="J604" s="52">
        <v>46628</v>
      </c>
      <c r="K604" s="53">
        <f t="shared" si="19"/>
        <v>0.78918246547139059</v>
      </c>
      <c r="M604" s="46"/>
      <c r="N604" s="42"/>
    </row>
    <row r="605" spans="1:14" x14ac:dyDescent="0.25">
      <c r="A605" s="37" t="s">
        <v>642</v>
      </c>
      <c r="B605" s="38">
        <v>6014856</v>
      </c>
      <c r="C605" s="38">
        <v>145970</v>
      </c>
      <c r="D605" s="47">
        <v>45108</v>
      </c>
      <c r="E605" s="47">
        <v>45473</v>
      </c>
      <c r="F605" s="48">
        <v>9276</v>
      </c>
      <c r="G605" s="48">
        <v>50569</v>
      </c>
      <c r="H605" s="48">
        <v>3270.96</v>
      </c>
      <c r="I605" s="48">
        <f t="shared" si="18"/>
        <v>63115.96</v>
      </c>
      <c r="J605" s="48">
        <v>69735</v>
      </c>
      <c r="K605" s="49">
        <f t="shared" si="19"/>
        <v>0.90508295690829565</v>
      </c>
      <c r="M605" s="46"/>
      <c r="N605" s="42"/>
    </row>
    <row r="606" spans="1:14" x14ac:dyDescent="0.25">
      <c r="A606" s="34" t="s">
        <v>643</v>
      </c>
      <c r="B606" s="36">
        <v>6012991</v>
      </c>
      <c r="C606" s="36">
        <v>145721</v>
      </c>
      <c r="D606" s="44">
        <v>45108</v>
      </c>
      <c r="E606" s="44">
        <v>45473</v>
      </c>
      <c r="F606" s="42">
        <v>3905</v>
      </c>
      <c r="G606" s="42">
        <v>6693</v>
      </c>
      <c r="H606" s="42">
        <v>1476.72</v>
      </c>
      <c r="I606" s="42">
        <f t="shared" si="18"/>
        <v>12074.72</v>
      </c>
      <c r="J606" s="42">
        <v>30589</v>
      </c>
      <c r="K606" s="50">
        <f t="shared" si="19"/>
        <v>0.3947405930236359</v>
      </c>
      <c r="M606" s="46"/>
      <c r="N606" s="42"/>
    </row>
    <row r="607" spans="1:14" x14ac:dyDescent="0.25">
      <c r="A607" s="34" t="s">
        <v>644</v>
      </c>
      <c r="B607" s="36">
        <v>6011332</v>
      </c>
      <c r="C607" s="36">
        <v>145602</v>
      </c>
      <c r="D607" s="44">
        <v>45108</v>
      </c>
      <c r="E607" s="44">
        <v>45473</v>
      </c>
      <c r="F607" s="42">
        <v>2472</v>
      </c>
      <c r="G607" s="42">
        <v>3687</v>
      </c>
      <c r="H607" s="42">
        <v>946</v>
      </c>
      <c r="I607" s="42">
        <f t="shared" si="18"/>
        <v>7105</v>
      </c>
      <c r="J607" s="42">
        <v>32466</v>
      </c>
      <c r="K607" s="50">
        <f t="shared" si="19"/>
        <v>0.21884432945235016</v>
      </c>
      <c r="M607" s="46"/>
      <c r="N607" s="42"/>
    </row>
    <row r="608" spans="1:14" x14ac:dyDescent="0.25">
      <c r="A608" s="34" t="s">
        <v>645</v>
      </c>
      <c r="B608" s="36">
        <v>6009674</v>
      </c>
      <c r="C608" s="36">
        <v>146019</v>
      </c>
      <c r="D608" s="44">
        <v>45108</v>
      </c>
      <c r="E608" s="44">
        <v>45473</v>
      </c>
      <c r="F608" s="42">
        <v>3413</v>
      </c>
      <c r="G608" s="42">
        <v>11974</v>
      </c>
      <c r="H608" s="42">
        <v>792.12</v>
      </c>
      <c r="I608" s="42">
        <f t="shared" si="18"/>
        <v>16179.12</v>
      </c>
      <c r="J608" s="42">
        <v>35328</v>
      </c>
      <c r="K608" s="50">
        <f t="shared" si="19"/>
        <v>0.45796875000000004</v>
      </c>
      <c r="M608" s="46"/>
      <c r="N608" s="42"/>
    </row>
    <row r="609" spans="1:14" x14ac:dyDescent="0.25">
      <c r="A609" s="39" t="s">
        <v>646</v>
      </c>
      <c r="B609" s="40">
        <v>6009682</v>
      </c>
      <c r="C609" s="40">
        <v>146100</v>
      </c>
      <c r="D609" s="51">
        <v>45108</v>
      </c>
      <c r="E609" s="51">
        <v>45473</v>
      </c>
      <c r="F609" s="52">
        <v>1009</v>
      </c>
      <c r="G609" s="52">
        <v>159</v>
      </c>
      <c r="H609" s="52">
        <v>2584.6799999999998</v>
      </c>
      <c r="I609" s="52">
        <f t="shared" si="18"/>
        <v>3752.68</v>
      </c>
      <c r="J609" s="52">
        <v>10335</v>
      </c>
      <c r="K609" s="53">
        <f t="shared" si="19"/>
        <v>0.36310401548137394</v>
      </c>
      <c r="M609" s="46"/>
      <c r="N609" s="42"/>
    </row>
    <row r="610" spans="1:14" x14ac:dyDescent="0.25">
      <c r="A610" s="37" t="s">
        <v>647</v>
      </c>
      <c r="B610" s="38">
        <v>6004725</v>
      </c>
      <c r="C610" s="38">
        <v>145336</v>
      </c>
      <c r="D610" s="47">
        <v>45108</v>
      </c>
      <c r="E610" s="47">
        <v>45473</v>
      </c>
      <c r="F610" s="48">
        <v>12403</v>
      </c>
      <c r="G610" s="48">
        <v>14252</v>
      </c>
      <c r="H610" s="48">
        <v>10399</v>
      </c>
      <c r="I610" s="48">
        <f t="shared" si="18"/>
        <v>37054</v>
      </c>
      <c r="J610" s="48">
        <v>69964</v>
      </c>
      <c r="K610" s="49">
        <f t="shared" si="19"/>
        <v>0.52961523069006922</v>
      </c>
      <c r="M610" s="46"/>
      <c r="N610" s="42"/>
    </row>
    <row r="611" spans="1:14" x14ac:dyDescent="0.25">
      <c r="A611" s="34" t="s">
        <v>648</v>
      </c>
      <c r="B611" s="36">
        <v>6005516</v>
      </c>
      <c r="C611" s="36">
        <v>145875</v>
      </c>
      <c r="D611" s="44">
        <v>45108</v>
      </c>
      <c r="E611" s="44">
        <v>45473</v>
      </c>
      <c r="F611" s="42">
        <v>4942</v>
      </c>
      <c r="G611" s="42">
        <v>13926</v>
      </c>
      <c r="H611" s="42">
        <v>2598</v>
      </c>
      <c r="I611" s="42">
        <f t="shared" si="18"/>
        <v>21466</v>
      </c>
      <c r="J611" s="42">
        <v>27032</v>
      </c>
      <c r="K611" s="50">
        <f t="shared" si="19"/>
        <v>0.79409588635691031</v>
      </c>
      <c r="M611" s="46"/>
      <c r="N611" s="42"/>
    </row>
    <row r="612" spans="1:14" x14ac:dyDescent="0.25">
      <c r="A612" s="34" t="s">
        <v>649</v>
      </c>
      <c r="B612" s="36">
        <v>6014377</v>
      </c>
      <c r="C612" s="36">
        <v>146028</v>
      </c>
      <c r="D612" s="44">
        <v>45108</v>
      </c>
      <c r="E612" s="44">
        <v>45473</v>
      </c>
      <c r="F612" s="42">
        <v>8329</v>
      </c>
      <c r="G612" s="42">
        <v>5325</v>
      </c>
      <c r="H612" s="42">
        <v>3307.08</v>
      </c>
      <c r="I612" s="42">
        <f t="shared" si="18"/>
        <v>16961.080000000002</v>
      </c>
      <c r="J612" s="42">
        <v>26505</v>
      </c>
      <c r="K612" s="50">
        <f t="shared" si="19"/>
        <v>0.63992001509149221</v>
      </c>
      <c r="M612" s="46"/>
      <c r="N612" s="42"/>
    </row>
    <row r="613" spans="1:14" x14ac:dyDescent="0.25">
      <c r="A613" s="34" t="s">
        <v>650</v>
      </c>
      <c r="B613" s="36">
        <v>6014963</v>
      </c>
      <c r="C613" s="36">
        <v>145923</v>
      </c>
      <c r="D613" s="44">
        <v>45108</v>
      </c>
      <c r="E613" s="44">
        <v>45473</v>
      </c>
      <c r="F613" s="42">
        <v>8317</v>
      </c>
      <c r="G613" s="42">
        <v>16156</v>
      </c>
      <c r="H613" s="42">
        <v>13817</v>
      </c>
      <c r="I613" s="42">
        <f t="shared" si="18"/>
        <v>38290</v>
      </c>
      <c r="J613" s="42">
        <v>52001</v>
      </c>
      <c r="K613" s="50">
        <f t="shared" si="19"/>
        <v>0.73633199361550739</v>
      </c>
      <c r="M613" s="46"/>
      <c r="N613" s="42"/>
    </row>
    <row r="614" spans="1:14" x14ac:dyDescent="0.25">
      <c r="A614" s="39" t="s">
        <v>651</v>
      </c>
      <c r="B614" s="40">
        <v>6008825</v>
      </c>
      <c r="C614" s="40">
        <v>145632</v>
      </c>
      <c r="D614" s="51">
        <v>45108</v>
      </c>
      <c r="E614" s="51">
        <v>45473</v>
      </c>
      <c r="F614" s="52">
        <v>9922</v>
      </c>
      <c r="G614" s="52">
        <v>31072</v>
      </c>
      <c r="H614" s="52">
        <v>8537</v>
      </c>
      <c r="I614" s="52">
        <f t="shared" si="18"/>
        <v>49531</v>
      </c>
      <c r="J614" s="52">
        <v>65065</v>
      </c>
      <c r="K614" s="53">
        <f t="shared" si="19"/>
        <v>0.76125413048489976</v>
      </c>
      <c r="M614" s="46"/>
      <c r="N614" s="42"/>
    </row>
    <row r="615" spans="1:14" x14ac:dyDescent="0.25">
      <c r="A615" s="37" t="s">
        <v>652</v>
      </c>
      <c r="B615" s="38">
        <v>6008262</v>
      </c>
      <c r="C615" s="38">
        <v>145806</v>
      </c>
      <c r="D615" s="47">
        <v>45108</v>
      </c>
      <c r="E615" s="47">
        <v>45473</v>
      </c>
      <c r="F615" s="48">
        <v>5893</v>
      </c>
      <c r="G615" s="48">
        <v>33113</v>
      </c>
      <c r="H615" s="48">
        <v>2450</v>
      </c>
      <c r="I615" s="48">
        <f t="shared" si="18"/>
        <v>41456</v>
      </c>
      <c r="J615" s="48">
        <v>45442</v>
      </c>
      <c r="K615" s="49">
        <f t="shared" si="19"/>
        <v>0.91228379032613005</v>
      </c>
      <c r="M615" s="46"/>
      <c r="N615" s="42"/>
    </row>
    <row r="616" spans="1:14" x14ac:dyDescent="0.25">
      <c r="A616" s="34" t="s">
        <v>653</v>
      </c>
      <c r="B616" s="36">
        <v>6009740</v>
      </c>
      <c r="C616" s="36">
        <v>145000</v>
      </c>
      <c r="D616" s="44">
        <v>45108</v>
      </c>
      <c r="E616" s="44">
        <v>45473</v>
      </c>
      <c r="F616" s="42">
        <v>5468</v>
      </c>
      <c r="G616" s="42">
        <v>8035</v>
      </c>
      <c r="H616" s="42">
        <v>6431.88</v>
      </c>
      <c r="I616" s="42">
        <f t="shared" si="18"/>
        <v>19934.88</v>
      </c>
      <c r="J616" s="42">
        <v>28239</v>
      </c>
      <c r="K616" s="50">
        <f t="shared" si="19"/>
        <v>0.70593434611707218</v>
      </c>
      <c r="M616" s="46"/>
      <c r="N616" s="42"/>
    </row>
    <row r="617" spans="1:14" x14ac:dyDescent="0.25">
      <c r="A617" s="34" t="s">
        <v>654</v>
      </c>
      <c r="B617" s="36">
        <v>6002430</v>
      </c>
      <c r="C617" s="36">
        <v>145659</v>
      </c>
      <c r="D617" s="44">
        <v>45108</v>
      </c>
      <c r="E617" s="44">
        <v>45473</v>
      </c>
      <c r="F617" s="42">
        <v>7561</v>
      </c>
      <c r="G617" s="42">
        <v>30527</v>
      </c>
      <c r="H617" s="42">
        <v>4293</v>
      </c>
      <c r="I617" s="42">
        <f t="shared" si="18"/>
        <v>42381</v>
      </c>
      <c r="J617" s="42">
        <v>49404</v>
      </c>
      <c r="K617" s="50">
        <f t="shared" si="19"/>
        <v>0.85784551858149138</v>
      </c>
      <c r="M617" s="46"/>
      <c r="N617" s="42"/>
    </row>
    <row r="618" spans="1:14" x14ac:dyDescent="0.25">
      <c r="A618" s="34" t="s">
        <v>655</v>
      </c>
      <c r="B618" s="36">
        <v>6009757</v>
      </c>
      <c r="C618" s="36">
        <v>145939</v>
      </c>
      <c r="D618" s="44">
        <v>45108</v>
      </c>
      <c r="E618" s="44">
        <v>45473</v>
      </c>
      <c r="F618" s="42">
        <v>6617</v>
      </c>
      <c r="G618" s="42">
        <v>28313</v>
      </c>
      <c r="H618" s="42">
        <v>876.96</v>
      </c>
      <c r="I618" s="42">
        <f t="shared" si="18"/>
        <v>35806.959999999999</v>
      </c>
      <c r="J618" s="42">
        <v>40380</v>
      </c>
      <c r="K618" s="50">
        <f t="shared" si="19"/>
        <v>0.88674987617632495</v>
      </c>
      <c r="M618" s="46"/>
      <c r="N618" s="42"/>
    </row>
    <row r="619" spans="1:14" x14ac:dyDescent="0.25">
      <c r="A619" s="39" t="s">
        <v>656</v>
      </c>
      <c r="B619" s="40">
        <v>6009765</v>
      </c>
      <c r="C619" s="40">
        <v>145389</v>
      </c>
      <c r="D619" s="51">
        <v>45108</v>
      </c>
      <c r="E619" s="51">
        <v>45473</v>
      </c>
      <c r="F619" s="52">
        <v>2795</v>
      </c>
      <c r="G619" s="52">
        <v>10160</v>
      </c>
      <c r="H619" s="52">
        <v>1260.8399999999999</v>
      </c>
      <c r="I619" s="52">
        <f t="shared" si="18"/>
        <v>14215.84</v>
      </c>
      <c r="J619" s="52">
        <v>17199</v>
      </c>
      <c r="K619" s="53">
        <f t="shared" si="19"/>
        <v>0.82655038083609511</v>
      </c>
      <c r="M619" s="46"/>
      <c r="N619" s="42"/>
    </row>
    <row r="620" spans="1:14" x14ac:dyDescent="0.25">
      <c r="A620" s="37" t="s">
        <v>657</v>
      </c>
      <c r="B620" s="38">
        <v>6009435</v>
      </c>
      <c r="C620" s="38">
        <v>145887</v>
      </c>
      <c r="D620" s="47">
        <v>45108</v>
      </c>
      <c r="E620" s="47">
        <v>45473</v>
      </c>
      <c r="F620" s="48">
        <v>6625</v>
      </c>
      <c r="G620" s="48">
        <v>13945</v>
      </c>
      <c r="H620" s="48">
        <v>6184</v>
      </c>
      <c r="I620" s="48">
        <f t="shared" si="18"/>
        <v>26754</v>
      </c>
      <c r="J620" s="48">
        <v>51595</v>
      </c>
      <c r="K620" s="49">
        <f t="shared" si="19"/>
        <v>0.51853861808314761</v>
      </c>
      <c r="M620" s="46"/>
      <c r="N620" s="42"/>
    </row>
    <row r="621" spans="1:14" x14ac:dyDescent="0.25">
      <c r="A621" s="34" t="s">
        <v>658</v>
      </c>
      <c r="B621" s="36">
        <v>6006365</v>
      </c>
      <c r="C621" s="36">
        <v>146147</v>
      </c>
      <c r="D621" s="44">
        <v>45108</v>
      </c>
      <c r="E621" s="44">
        <v>45473</v>
      </c>
      <c r="F621" s="42">
        <v>786</v>
      </c>
      <c r="G621" s="42">
        <v>5297</v>
      </c>
      <c r="H621" s="42">
        <v>536.76</v>
      </c>
      <c r="I621" s="42">
        <f t="shared" si="18"/>
        <v>6619.76</v>
      </c>
      <c r="J621" s="42">
        <v>9247</v>
      </c>
      <c r="K621" s="50">
        <f t="shared" si="19"/>
        <v>0.71588190764572301</v>
      </c>
      <c r="M621" s="46"/>
      <c r="N621" s="42"/>
    </row>
    <row r="622" spans="1:14" x14ac:dyDescent="0.25">
      <c r="A622" s="34" t="s">
        <v>659</v>
      </c>
      <c r="B622" s="36">
        <v>6009856</v>
      </c>
      <c r="C622" s="36">
        <v>145429</v>
      </c>
      <c r="D622" s="44">
        <v>45108</v>
      </c>
      <c r="E622" s="44">
        <v>45473</v>
      </c>
      <c r="F622" s="42">
        <v>6924</v>
      </c>
      <c r="G622" s="42">
        <v>46144</v>
      </c>
      <c r="H622" s="42">
        <v>4359.6000000000004</v>
      </c>
      <c r="I622" s="42">
        <f t="shared" si="18"/>
        <v>57427.6</v>
      </c>
      <c r="J622" s="42">
        <v>62365</v>
      </c>
      <c r="K622" s="50">
        <f t="shared" si="19"/>
        <v>0.92083059408321977</v>
      </c>
      <c r="M622" s="46"/>
      <c r="N622" s="42"/>
    </row>
    <row r="623" spans="1:14" x14ac:dyDescent="0.25">
      <c r="A623" s="34" t="s">
        <v>660</v>
      </c>
      <c r="B623" s="36">
        <v>6006100</v>
      </c>
      <c r="C623" s="36">
        <v>145591</v>
      </c>
      <c r="D623" s="44">
        <v>45108</v>
      </c>
      <c r="E623" s="44">
        <v>45473</v>
      </c>
      <c r="F623" s="42">
        <v>2891</v>
      </c>
      <c r="G623" s="42">
        <v>4208</v>
      </c>
      <c r="H623" s="42">
        <v>3822.84</v>
      </c>
      <c r="I623" s="42">
        <f t="shared" si="18"/>
        <v>10921.84</v>
      </c>
      <c r="J623" s="42">
        <v>25935</v>
      </c>
      <c r="K623" s="50">
        <f t="shared" si="19"/>
        <v>0.42112357817620977</v>
      </c>
      <c r="M623" s="46"/>
      <c r="N623" s="42"/>
    </row>
    <row r="624" spans="1:14" x14ac:dyDescent="0.25">
      <c r="A624" s="39" t="s">
        <v>661</v>
      </c>
      <c r="B624" s="40">
        <v>6009864</v>
      </c>
      <c r="C624" s="40">
        <v>146047</v>
      </c>
      <c r="D624" s="51">
        <v>45108</v>
      </c>
      <c r="E624" s="51">
        <v>45473</v>
      </c>
      <c r="F624" s="52">
        <v>1093</v>
      </c>
      <c r="G624" s="52">
        <v>5257</v>
      </c>
      <c r="H624" s="52">
        <v>92</v>
      </c>
      <c r="I624" s="52">
        <f t="shared" si="18"/>
        <v>6442</v>
      </c>
      <c r="J624" s="52">
        <v>18117</v>
      </c>
      <c r="K624" s="53">
        <f t="shared" si="19"/>
        <v>0.35557763426615885</v>
      </c>
      <c r="M624" s="46"/>
      <c r="N624" s="42"/>
    </row>
    <row r="625" spans="1:14" x14ac:dyDescent="0.25">
      <c r="A625" s="37" t="s">
        <v>662</v>
      </c>
      <c r="B625" s="38">
        <v>6009872</v>
      </c>
      <c r="C625" s="38" t="s">
        <v>663</v>
      </c>
      <c r="D625" s="47">
        <v>45108</v>
      </c>
      <c r="E625" s="47">
        <v>45473</v>
      </c>
      <c r="F625" s="48">
        <v>2553</v>
      </c>
      <c r="G625" s="48">
        <v>21732</v>
      </c>
      <c r="H625" s="48">
        <v>8245</v>
      </c>
      <c r="I625" s="48">
        <f t="shared" si="18"/>
        <v>32530</v>
      </c>
      <c r="J625" s="48">
        <v>34360</v>
      </c>
      <c r="K625" s="49">
        <f t="shared" si="19"/>
        <v>0.94674039580908032</v>
      </c>
      <c r="M625" s="46"/>
      <c r="N625" s="42"/>
    </row>
    <row r="626" spans="1:14" x14ac:dyDescent="0.25">
      <c r="A626" s="34" t="s">
        <v>664</v>
      </c>
      <c r="B626" s="36">
        <v>6013478</v>
      </c>
      <c r="C626" s="36">
        <v>145743</v>
      </c>
      <c r="D626" s="44">
        <v>45108</v>
      </c>
      <c r="E626" s="44">
        <v>45473</v>
      </c>
      <c r="F626" s="42">
        <v>0</v>
      </c>
      <c r="G626" s="42">
        <v>0</v>
      </c>
      <c r="H626" s="42">
        <v>0</v>
      </c>
      <c r="I626" s="42">
        <f t="shared" si="18"/>
        <v>0</v>
      </c>
      <c r="J626" s="42">
        <v>1704</v>
      </c>
      <c r="K626" s="50">
        <f t="shared" si="19"/>
        <v>0</v>
      </c>
      <c r="M626" s="46"/>
      <c r="N626" s="42"/>
    </row>
    <row r="627" spans="1:14" x14ac:dyDescent="0.25">
      <c r="A627" s="34" t="s">
        <v>665</v>
      </c>
      <c r="B627" s="36">
        <v>6001002</v>
      </c>
      <c r="C627" s="36">
        <v>145333</v>
      </c>
      <c r="D627" s="44">
        <v>45108</v>
      </c>
      <c r="E627" s="44">
        <v>45473</v>
      </c>
      <c r="F627" s="42">
        <v>11014</v>
      </c>
      <c r="G627" s="42">
        <v>38033</v>
      </c>
      <c r="H627" s="42">
        <v>9011</v>
      </c>
      <c r="I627" s="42">
        <f t="shared" si="18"/>
        <v>58058</v>
      </c>
      <c r="J627" s="42">
        <v>66744</v>
      </c>
      <c r="K627" s="50">
        <f t="shared" si="19"/>
        <v>0.86986096128490953</v>
      </c>
      <c r="M627" s="46"/>
      <c r="N627" s="42"/>
    </row>
    <row r="628" spans="1:14" x14ac:dyDescent="0.25">
      <c r="A628" s="34" t="s">
        <v>666</v>
      </c>
      <c r="B628" s="36">
        <v>6012173</v>
      </c>
      <c r="C628" s="36">
        <v>145660</v>
      </c>
      <c r="D628" s="44">
        <v>45108</v>
      </c>
      <c r="E628" s="44">
        <v>45473</v>
      </c>
      <c r="F628" s="42">
        <v>5564</v>
      </c>
      <c r="G628" s="42">
        <v>27031</v>
      </c>
      <c r="H628" s="42">
        <v>1583.4</v>
      </c>
      <c r="I628" s="42">
        <f t="shared" si="18"/>
        <v>34178.400000000001</v>
      </c>
      <c r="J628" s="42">
        <v>37798</v>
      </c>
      <c r="K628" s="50">
        <f t="shared" si="19"/>
        <v>0.90423831948780364</v>
      </c>
      <c r="M628" s="46"/>
      <c r="N628" s="42"/>
    </row>
    <row r="629" spans="1:14" x14ac:dyDescent="0.25">
      <c r="A629" s="39" t="s">
        <v>667</v>
      </c>
      <c r="B629" s="40">
        <v>6007603</v>
      </c>
      <c r="C629" s="40">
        <v>145026</v>
      </c>
      <c r="D629" s="51">
        <v>45108</v>
      </c>
      <c r="E629" s="51">
        <v>45473</v>
      </c>
      <c r="F629" s="52">
        <v>62</v>
      </c>
      <c r="G629" s="52">
        <v>513</v>
      </c>
      <c r="H629" s="52">
        <v>0</v>
      </c>
      <c r="I629" s="52">
        <f t="shared" si="18"/>
        <v>575</v>
      </c>
      <c r="J629" s="52">
        <v>47076</v>
      </c>
      <c r="K629" s="53">
        <f t="shared" si="19"/>
        <v>1.2214291783499023E-2</v>
      </c>
      <c r="M629" s="46"/>
      <c r="N629" s="42"/>
    </row>
    <row r="630" spans="1:14" x14ac:dyDescent="0.25">
      <c r="A630" s="37" t="s">
        <v>668</v>
      </c>
      <c r="B630" s="38">
        <v>6000335</v>
      </c>
      <c r="C630" s="38">
        <v>145338</v>
      </c>
      <c r="D630" s="47">
        <v>45108</v>
      </c>
      <c r="E630" s="47">
        <v>45473</v>
      </c>
      <c r="F630" s="48">
        <v>6643</v>
      </c>
      <c r="G630" s="48">
        <v>13609</v>
      </c>
      <c r="H630" s="48">
        <v>5436</v>
      </c>
      <c r="I630" s="48">
        <f t="shared" si="18"/>
        <v>25688</v>
      </c>
      <c r="J630" s="48">
        <v>31179</v>
      </c>
      <c r="K630" s="49">
        <f t="shared" si="19"/>
        <v>0.82388787324801949</v>
      </c>
      <c r="M630" s="46"/>
      <c r="N630" s="42"/>
    </row>
    <row r="631" spans="1:14" x14ac:dyDescent="0.25">
      <c r="A631" s="34" t="s">
        <v>669</v>
      </c>
      <c r="B631" s="36">
        <v>6000194</v>
      </c>
      <c r="C631" s="36">
        <v>145664</v>
      </c>
      <c r="D631" s="44">
        <v>45108</v>
      </c>
      <c r="E631" s="44">
        <v>45473</v>
      </c>
      <c r="F631" s="42">
        <v>2458</v>
      </c>
      <c r="G631" s="42">
        <v>10548</v>
      </c>
      <c r="H631" s="42">
        <v>1011.36</v>
      </c>
      <c r="I631" s="42">
        <f t="shared" si="18"/>
        <v>14017.36</v>
      </c>
      <c r="J631" s="42">
        <v>16577</v>
      </c>
      <c r="K631" s="50">
        <f t="shared" si="19"/>
        <v>0.84559087892863605</v>
      </c>
      <c r="M631" s="46"/>
      <c r="N631" s="42"/>
    </row>
    <row r="632" spans="1:14" x14ac:dyDescent="0.25">
      <c r="A632" s="34" t="s">
        <v>670</v>
      </c>
      <c r="B632" s="36">
        <v>6009955</v>
      </c>
      <c r="C632" s="36">
        <v>146149</v>
      </c>
      <c r="D632" s="44">
        <v>45108</v>
      </c>
      <c r="E632" s="44">
        <v>45473</v>
      </c>
      <c r="F632" s="42">
        <v>3646</v>
      </c>
      <c r="G632" s="42">
        <v>25120</v>
      </c>
      <c r="H632" s="42">
        <v>3720.36</v>
      </c>
      <c r="I632" s="42">
        <f t="shared" si="18"/>
        <v>32486.36</v>
      </c>
      <c r="J632" s="42">
        <v>37821</v>
      </c>
      <c r="K632" s="50">
        <f t="shared" si="19"/>
        <v>0.85895031860606541</v>
      </c>
      <c r="M632" s="46"/>
      <c r="N632" s="42"/>
    </row>
    <row r="633" spans="1:14" x14ac:dyDescent="0.25">
      <c r="A633" s="34" t="s">
        <v>671</v>
      </c>
      <c r="B633" s="36">
        <v>6009963</v>
      </c>
      <c r="C633" s="36">
        <v>145715</v>
      </c>
      <c r="D633" s="44">
        <v>45108</v>
      </c>
      <c r="E633" s="44">
        <v>45473</v>
      </c>
      <c r="F633" s="42">
        <v>3120</v>
      </c>
      <c r="G633" s="42">
        <v>25830</v>
      </c>
      <c r="H633" s="42">
        <v>7197</v>
      </c>
      <c r="I633" s="42">
        <f t="shared" si="18"/>
        <v>36147</v>
      </c>
      <c r="J633" s="42">
        <v>39992</v>
      </c>
      <c r="K633" s="50">
        <f t="shared" si="19"/>
        <v>0.90385577115423088</v>
      </c>
      <c r="M633" s="46"/>
      <c r="N633" s="42"/>
    </row>
    <row r="634" spans="1:14" x14ac:dyDescent="0.25">
      <c r="A634" s="41" t="s">
        <v>672</v>
      </c>
      <c r="B634" s="36">
        <v>6010003</v>
      </c>
      <c r="C634" s="36">
        <v>145706</v>
      </c>
      <c r="D634" s="44">
        <v>45108</v>
      </c>
      <c r="E634" s="44">
        <v>45473</v>
      </c>
      <c r="F634" s="42">
        <v>2498</v>
      </c>
      <c r="G634" s="42">
        <v>1316</v>
      </c>
      <c r="H634" s="42">
        <v>870</v>
      </c>
      <c r="I634" s="42">
        <f>SUM(F634:H634)</f>
        <v>4684</v>
      </c>
      <c r="J634" s="42">
        <v>50494</v>
      </c>
      <c r="K634" s="50">
        <f>I634/J634</f>
        <v>9.2763496653067698E-2</v>
      </c>
      <c r="M634" s="46"/>
      <c r="N634" s="42"/>
    </row>
    <row r="635" spans="1:14" x14ac:dyDescent="0.25">
      <c r="A635" s="39" t="s">
        <v>673</v>
      </c>
      <c r="B635" s="40">
        <v>6006597</v>
      </c>
      <c r="C635" s="40">
        <v>145519</v>
      </c>
      <c r="D635" s="51">
        <v>45108</v>
      </c>
      <c r="E635" s="51">
        <v>45473</v>
      </c>
      <c r="F635" s="52">
        <v>3416</v>
      </c>
      <c r="G635" s="52">
        <v>20091</v>
      </c>
      <c r="H635" s="52">
        <v>474.6</v>
      </c>
      <c r="I635" s="52">
        <f t="shared" si="18"/>
        <v>23981.599999999999</v>
      </c>
      <c r="J635" s="52">
        <v>38989</v>
      </c>
      <c r="K635" s="53">
        <f t="shared" si="19"/>
        <v>0.6150863063941111</v>
      </c>
      <c r="M635" s="46"/>
      <c r="N635" s="42"/>
    </row>
    <row r="636" spans="1:14" x14ac:dyDescent="0.25">
      <c r="A636" s="37" t="s">
        <v>674</v>
      </c>
      <c r="B636" s="38">
        <v>6004881</v>
      </c>
      <c r="C636" s="38">
        <v>145517</v>
      </c>
      <c r="D636" s="47">
        <v>45108</v>
      </c>
      <c r="E636" s="47">
        <v>45473</v>
      </c>
      <c r="F636" s="48">
        <v>1550</v>
      </c>
      <c r="G636" s="48">
        <v>7213</v>
      </c>
      <c r="H636" s="48">
        <v>3.36</v>
      </c>
      <c r="I636" s="48">
        <f t="shared" si="18"/>
        <v>8766.36</v>
      </c>
      <c r="J636" s="48">
        <v>11611</v>
      </c>
      <c r="K636" s="49">
        <f t="shared" si="19"/>
        <v>0.75500473688743441</v>
      </c>
      <c r="M636" s="46"/>
      <c r="N636" s="42"/>
    </row>
    <row r="637" spans="1:14" x14ac:dyDescent="0.25">
      <c r="A637" s="34" t="s">
        <v>675</v>
      </c>
      <c r="B637" s="36">
        <v>6008379</v>
      </c>
      <c r="C637" s="36">
        <v>145712</v>
      </c>
      <c r="D637" s="44">
        <v>45108</v>
      </c>
      <c r="E637" s="44">
        <v>45473</v>
      </c>
      <c r="F637" s="42">
        <v>4200</v>
      </c>
      <c r="G637" s="42">
        <v>15877</v>
      </c>
      <c r="H637" s="42">
        <v>1080.24</v>
      </c>
      <c r="I637" s="42">
        <f t="shared" si="18"/>
        <v>21157.24</v>
      </c>
      <c r="J637" s="42">
        <v>31510</v>
      </c>
      <c r="K637" s="50">
        <f t="shared" si="19"/>
        <v>0.67144525547445255</v>
      </c>
      <c r="M637" s="46"/>
      <c r="N637" s="42"/>
    </row>
    <row r="638" spans="1:14" x14ac:dyDescent="0.25">
      <c r="A638" s="34" t="s">
        <v>676</v>
      </c>
      <c r="B638" s="36">
        <v>6003842</v>
      </c>
      <c r="C638" s="36">
        <v>146040</v>
      </c>
      <c r="D638" s="44">
        <v>45108</v>
      </c>
      <c r="E638" s="44">
        <v>45473</v>
      </c>
      <c r="F638" s="42">
        <v>760</v>
      </c>
      <c r="G638" s="42">
        <v>6870</v>
      </c>
      <c r="H638" s="42">
        <v>1749.72</v>
      </c>
      <c r="I638" s="42">
        <f t="shared" si="18"/>
        <v>9379.7199999999993</v>
      </c>
      <c r="J638" s="42">
        <v>12756</v>
      </c>
      <c r="K638" s="50">
        <f t="shared" si="19"/>
        <v>0.73531828159297585</v>
      </c>
      <c r="M638" s="46"/>
      <c r="N638" s="42"/>
    </row>
    <row r="639" spans="1:14" x14ac:dyDescent="0.25">
      <c r="A639" s="34" t="s">
        <v>677</v>
      </c>
      <c r="B639" s="36">
        <v>6010037</v>
      </c>
      <c r="C639" s="36">
        <v>146101</v>
      </c>
      <c r="D639" s="44">
        <v>45108</v>
      </c>
      <c r="E639" s="44">
        <v>45473</v>
      </c>
      <c r="F639" s="42">
        <v>305</v>
      </c>
      <c r="G639" s="42">
        <v>702</v>
      </c>
      <c r="H639" s="42">
        <v>1003.8</v>
      </c>
      <c r="I639" s="42">
        <f t="shared" si="18"/>
        <v>2010.8</v>
      </c>
      <c r="J639" s="42">
        <v>21002</v>
      </c>
      <c r="K639" s="50">
        <f t="shared" si="19"/>
        <v>9.5743262546424152E-2</v>
      </c>
      <c r="M639" s="46"/>
      <c r="N639" s="42"/>
    </row>
    <row r="640" spans="1:14" x14ac:dyDescent="0.25">
      <c r="A640" s="39" t="s">
        <v>678</v>
      </c>
      <c r="B640" s="40">
        <v>6005904</v>
      </c>
      <c r="C640" s="40">
        <v>145967</v>
      </c>
      <c r="D640" s="51">
        <v>45108</v>
      </c>
      <c r="E640" s="51">
        <v>45473</v>
      </c>
      <c r="F640" s="52">
        <v>6734</v>
      </c>
      <c r="G640" s="52">
        <v>38199</v>
      </c>
      <c r="H640" s="52">
        <v>3378.48</v>
      </c>
      <c r="I640" s="52">
        <f t="shared" si="18"/>
        <v>48311.48</v>
      </c>
      <c r="J640" s="52">
        <v>57598</v>
      </c>
      <c r="K640" s="53">
        <f t="shared" si="19"/>
        <v>0.83877009618389531</v>
      </c>
      <c r="M640" s="46"/>
      <c r="N640" s="42"/>
    </row>
    <row r="641" spans="1:14" x14ac:dyDescent="0.25">
      <c r="A641" s="37" t="s">
        <v>679</v>
      </c>
      <c r="B641" s="38">
        <v>6005334</v>
      </c>
      <c r="C641" s="38">
        <v>146168</v>
      </c>
      <c r="D641" s="47">
        <v>45108</v>
      </c>
      <c r="E641" s="47">
        <v>45473</v>
      </c>
      <c r="F641" s="48">
        <v>2811</v>
      </c>
      <c r="G641" s="48">
        <v>23503</v>
      </c>
      <c r="H641" s="48">
        <v>13192</v>
      </c>
      <c r="I641" s="48">
        <f t="shared" si="18"/>
        <v>39506</v>
      </c>
      <c r="J641" s="48">
        <v>45428</v>
      </c>
      <c r="K641" s="49">
        <f t="shared" si="19"/>
        <v>0.86963986968389539</v>
      </c>
      <c r="M641" s="46"/>
      <c r="N641" s="42"/>
    </row>
    <row r="642" spans="1:14" x14ac:dyDescent="0.25">
      <c r="A642" s="34" t="s">
        <v>680</v>
      </c>
      <c r="B642" s="36">
        <v>6010094</v>
      </c>
      <c r="C642" s="36">
        <v>145556</v>
      </c>
      <c r="D642" s="44">
        <v>45108</v>
      </c>
      <c r="E642" s="44">
        <v>45473</v>
      </c>
      <c r="F642" s="42">
        <v>5573</v>
      </c>
      <c r="G642" s="42">
        <v>19426</v>
      </c>
      <c r="H642" s="42">
        <v>409</v>
      </c>
      <c r="I642" s="42">
        <f t="shared" si="18"/>
        <v>25408</v>
      </c>
      <c r="J642" s="42">
        <v>28679</v>
      </c>
      <c r="K642" s="50">
        <f t="shared" si="19"/>
        <v>0.88594441926148049</v>
      </c>
      <c r="M642" s="46"/>
      <c r="N642" s="42"/>
    </row>
    <row r="643" spans="1:14" x14ac:dyDescent="0.25">
      <c r="A643" s="34" t="s">
        <v>681</v>
      </c>
      <c r="B643" s="36">
        <v>6010102</v>
      </c>
      <c r="C643" s="36" t="s">
        <v>682</v>
      </c>
      <c r="D643" s="44">
        <v>45108</v>
      </c>
      <c r="E643" s="44">
        <v>45473</v>
      </c>
      <c r="F643" s="42">
        <v>1785</v>
      </c>
      <c r="G643" s="42">
        <v>23710</v>
      </c>
      <c r="H643" s="42">
        <v>708</v>
      </c>
      <c r="I643" s="42">
        <f t="shared" si="18"/>
        <v>26203</v>
      </c>
      <c r="J643" s="42">
        <v>26623</v>
      </c>
      <c r="K643" s="50">
        <f t="shared" si="19"/>
        <v>0.98422416707358296</v>
      </c>
      <c r="M643" s="46"/>
      <c r="N643" s="42"/>
    </row>
    <row r="644" spans="1:14" x14ac:dyDescent="0.25">
      <c r="A644" s="34" t="s">
        <v>683</v>
      </c>
      <c r="B644" s="36">
        <v>6007074</v>
      </c>
      <c r="C644" s="36">
        <v>145792</v>
      </c>
      <c r="D644" s="44">
        <v>45108</v>
      </c>
      <c r="E644" s="44">
        <v>45473</v>
      </c>
      <c r="F644" s="42">
        <v>12247</v>
      </c>
      <c r="G644" s="42">
        <v>50893</v>
      </c>
      <c r="H644" s="42">
        <v>107.52</v>
      </c>
      <c r="I644" s="42">
        <f t="shared" si="18"/>
        <v>63247.519999999997</v>
      </c>
      <c r="J644" s="42">
        <v>74026</v>
      </c>
      <c r="K644" s="50">
        <f t="shared" si="19"/>
        <v>0.85439602301893924</v>
      </c>
      <c r="M644" s="46"/>
      <c r="N644" s="42"/>
    </row>
    <row r="645" spans="1:14" x14ac:dyDescent="0.25">
      <c r="A645" s="39" t="s">
        <v>684</v>
      </c>
      <c r="B645" s="40">
        <v>6008361</v>
      </c>
      <c r="C645" s="40">
        <v>145213</v>
      </c>
      <c r="D645" s="51">
        <v>45108</v>
      </c>
      <c r="E645" s="51">
        <v>45473</v>
      </c>
      <c r="F645" s="52">
        <v>92</v>
      </c>
      <c r="G645" s="52">
        <v>30</v>
      </c>
      <c r="H645" s="52">
        <v>225.12</v>
      </c>
      <c r="I645" s="52">
        <f t="shared" si="18"/>
        <v>347.12</v>
      </c>
      <c r="J645" s="52">
        <v>18309</v>
      </c>
      <c r="K645" s="53">
        <f t="shared" si="19"/>
        <v>1.8958981921459391E-2</v>
      </c>
      <c r="M645" s="46"/>
      <c r="N645" s="42"/>
    </row>
    <row r="646" spans="1:14" x14ac:dyDescent="0.25">
      <c r="A646" s="37" t="s">
        <v>685</v>
      </c>
      <c r="B646" s="38">
        <v>6001838</v>
      </c>
      <c r="C646" s="38">
        <v>146151</v>
      </c>
      <c r="D646" s="47">
        <v>45108</v>
      </c>
      <c r="E646" s="47">
        <v>45473</v>
      </c>
      <c r="F646" s="48">
        <v>4526</v>
      </c>
      <c r="G646" s="48">
        <v>3015</v>
      </c>
      <c r="H646" s="48">
        <v>3970.68</v>
      </c>
      <c r="I646" s="48">
        <f t="shared" si="18"/>
        <v>11511.68</v>
      </c>
      <c r="J646" s="48">
        <v>15862</v>
      </c>
      <c r="K646" s="49">
        <f t="shared" si="19"/>
        <v>0.7257395032152314</v>
      </c>
      <c r="M646" s="46"/>
      <c r="N646" s="42"/>
    </row>
    <row r="647" spans="1:14" x14ac:dyDescent="0.25">
      <c r="A647" s="34" t="s">
        <v>686</v>
      </c>
      <c r="B647" s="36">
        <v>6015630</v>
      </c>
      <c r="C647" s="36">
        <v>145547</v>
      </c>
      <c r="D647" s="44">
        <v>45108</v>
      </c>
      <c r="E647" s="44">
        <v>45473</v>
      </c>
      <c r="F647" s="42">
        <v>3603</v>
      </c>
      <c r="G647" s="42">
        <v>6395</v>
      </c>
      <c r="H647" s="42">
        <v>11620</v>
      </c>
      <c r="I647" s="42">
        <f t="shared" si="18"/>
        <v>21618</v>
      </c>
      <c r="J647" s="42">
        <v>38475</v>
      </c>
      <c r="K647" s="50">
        <f t="shared" si="19"/>
        <v>0.56187134502923974</v>
      </c>
      <c r="M647" s="46"/>
      <c r="N647" s="42"/>
    </row>
    <row r="648" spans="1:14" x14ac:dyDescent="0.25">
      <c r="A648" s="34" t="s">
        <v>687</v>
      </c>
      <c r="B648" s="36">
        <v>6002612</v>
      </c>
      <c r="C648" s="36">
        <v>145050</v>
      </c>
      <c r="D648" s="44">
        <v>45108</v>
      </c>
      <c r="E648" s="44">
        <v>45473</v>
      </c>
      <c r="F648" s="42">
        <v>12326</v>
      </c>
      <c r="G648" s="42">
        <v>47429</v>
      </c>
      <c r="H648" s="42">
        <v>4724</v>
      </c>
      <c r="I648" s="42">
        <f t="shared" si="18"/>
        <v>64479</v>
      </c>
      <c r="J648" s="42">
        <v>77578</v>
      </c>
      <c r="K648" s="50">
        <f t="shared" si="19"/>
        <v>0.83115058392843333</v>
      </c>
      <c r="M648" s="46"/>
      <c r="N648" s="42"/>
    </row>
    <row r="649" spans="1:14" x14ac:dyDescent="0.25">
      <c r="A649" s="34" t="s">
        <v>688</v>
      </c>
      <c r="B649" s="36">
        <v>6002836</v>
      </c>
      <c r="C649" s="36">
        <v>146033</v>
      </c>
      <c r="D649" s="44">
        <v>45108</v>
      </c>
      <c r="E649" s="44">
        <v>45473</v>
      </c>
      <c r="F649" s="42">
        <v>2975</v>
      </c>
      <c r="G649" s="42">
        <v>8273</v>
      </c>
      <c r="H649" s="42">
        <v>3242.4</v>
      </c>
      <c r="I649" s="42">
        <f t="shared" si="18"/>
        <v>14490.4</v>
      </c>
      <c r="J649" s="42">
        <v>25208</v>
      </c>
      <c r="K649" s="50">
        <f t="shared" si="19"/>
        <v>0.57483338622659474</v>
      </c>
      <c r="M649" s="46"/>
      <c r="N649" s="42"/>
    </row>
    <row r="650" spans="1:14" x14ac:dyDescent="0.25">
      <c r="A650" s="39" t="s">
        <v>689</v>
      </c>
      <c r="B650" s="40">
        <v>6004402</v>
      </c>
      <c r="C650" s="40">
        <v>145949</v>
      </c>
      <c r="D650" s="51">
        <v>45108</v>
      </c>
      <c r="E650" s="51">
        <v>45473</v>
      </c>
      <c r="F650" s="52">
        <v>2522</v>
      </c>
      <c r="G650" s="52">
        <v>6084</v>
      </c>
      <c r="H650" s="52">
        <v>0</v>
      </c>
      <c r="I650" s="52">
        <f t="shared" si="18"/>
        <v>8606</v>
      </c>
      <c r="J650" s="52">
        <v>24734</v>
      </c>
      <c r="K650" s="53">
        <f t="shared" si="19"/>
        <v>0.34794210398641545</v>
      </c>
      <c r="M650" s="46"/>
      <c r="N650" s="42"/>
    </row>
    <row r="651" spans="1:14" x14ac:dyDescent="0.25">
      <c r="A651" s="37" t="s">
        <v>690</v>
      </c>
      <c r="B651" s="38">
        <v>6005060</v>
      </c>
      <c r="C651" s="38">
        <v>145697</v>
      </c>
      <c r="D651" s="47">
        <v>45108</v>
      </c>
      <c r="E651" s="47">
        <v>45473</v>
      </c>
      <c r="F651" s="48">
        <v>3547</v>
      </c>
      <c r="G651" s="48">
        <v>6262</v>
      </c>
      <c r="H651" s="48">
        <v>6077.4</v>
      </c>
      <c r="I651" s="48">
        <f t="shared" ref="I651:I662" si="20">SUM(F651:H651)</f>
        <v>15886.4</v>
      </c>
      <c r="J651" s="48">
        <v>35560</v>
      </c>
      <c r="K651" s="49">
        <f t="shared" ref="K651:K662" si="21">I651/J651</f>
        <v>0.44674915635545553</v>
      </c>
      <c r="M651" s="46"/>
      <c r="N651" s="42"/>
    </row>
    <row r="652" spans="1:14" x14ac:dyDescent="0.25">
      <c r="A652" s="34" t="s">
        <v>691</v>
      </c>
      <c r="B652" s="36">
        <v>6005250</v>
      </c>
      <c r="C652" s="36">
        <v>146116</v>
      </c>
      <c r="D652" s="44">
        <v>45108</v>
      </c>
      <c r="E652" s="44">
        <v>45473</v>
      </c>
      <c r="F652" s="42">
        <v>2409</v>
      </c>
      <c r="G652" s="42">
        <v>3546</v>
      </c>
      <c r="H652" s="42">
        <v>5069.3999999999996</v>
      </c>
      <c r="I652" s="42">
        <f t="shared" si="20"/>
        <v>11024.4</v>
      </c>
      <c r="J652" s="42">
        <v>21256</v>
      </c>
      <c r="K652" s="50">
        <f t="shared" si="21"/>
        <v>0.51864885208882194</v>
      </c>
      <c r="M652" s="46"/>
      <c r="N652" s="42"/>
    </row>
    <row r="653" spans="1:14" x14ac:dyDescent="0.25">
      <c r="A653" s="34" t="s">
        <v>692</v>
      </c>
      <c r="B653" s="36">
        <v>6005946</v>
      </c>
      <c r="C653" s="36">
        <v>145494</v>
      </c>
      <c r="D653" s="44">
        <v>45108</v>
      </c>
      <c r="E653" s="44">
        <v>45473</v>
      </c>
      <c r="F653" s="42">
        <v>2596</v>
      </c>
      <c r="G653" s="42">
        <v>9295</v>
      </c>
      <c r="H653" s="42">
        <v>3627.12</v>
      </c>
      <c r="I653" s="42">
        <f t="shared" si="20"/>
        <v>15518.119999999999</v>
      </c>
      <c r="J653" s="42">
        <v>36545</v>
      </c>
      <c r="K653" s="50">
        <f t="shared" si="21"/>
        <v>0.42463045560268159</v>
      </c>
      <c r="M653" s="46"/>
      <c r="N653" s="42"/>
    </row>
    <row r="654" spans="1:14" x14ac:dyDescent="0.25">
      <c r="A654" s="34" t="s">
        <v>693</v>
      </c>
      <c r="B654" s="36">
        <v>6006274</v>
      </c>
      <c r="C654" s="36">
        <v>145445</v>
      </c>
      <c r="D654" s="44">
        <v>45108</v>
      </c>
      <c r="E654" s="44">
        <v>45473</v>
      </c>
      <c r="F654" s="42">
        <v>5022</v>
      </c>
      <c r="G654" s="42">
        <v>12274</v>
      </c>
      <c r="H654" s="42">
        <v>17</v>
      </c>
      <c r="I654" s="42">
        <f t="shared" si="20"/>
        <v>17313</v>
      </c>
      <c r="J654" s="42">
        <v>48308</v>
      </c>
      <c r="K654" s="50">
        <f t="shared" si="21"/>
        <v>0.35838784466340978</v>
      </c>
      <c r="M654" s="46"/>
      <c r="N654" s="42"/>
    </row>
    <row r="655" spans="1:14" x14ac:dyDescent="0.25">
      <c r="A655" s="39" t="s">
        <v>694</v>
      </c>
      <c r="B655" s="40">
        <v>6007389</v>
      </c>
      <c r="C655" s="40">
        <v>145883</v>
      </c>
      <c r="D655" s="51">
        <v>45108</v>
      </c>
      <c r="E655" s="51">
        <v>45473</v>
      </c>
      <c r="F655" s="52">
        <v>4047</v>
      </c>
      <c r="G655" s="52">
        <v>8035</v>
      </c>
      <c r="H655" s="52">
        <v>2514.96</v>
      </c>
      <c r="I655" s="52">
        <f t="shared" si="20"/>
        <v>14596.96</v>
      </c>
      <c r="J655" s="52">
        <v>29660</v>
      </c>
      <c r="K655" s="53">
        <f t="shared" si="21"/>
        <v>0.49214295347269044</v>
      </c>
      <c r="M655" s="46"/>
      <c r="N655" s="42"/>
    </row>
    <row r="656" spans="1:14" x14ac:dyDescent="0.25">
      <c r="A656" s="37" t="s">
        <v>695</v>
      </c>
      <c r="B656" s="38">
        <v>6007702</v>
      </c>
      <c r="C656" s="38">
        <v>145406</v>
      </c>
      <c r="D656" s="47">
        <v>45108</v>
      </c>
      <c r="E656" s="47">
        <v>45473</v>
      </c>
      <c r="F656" s="48">
        <v>1031</v>
      </c>
      <c r="G656" s="48">
        <v>8269</v>
      </c>
      <c r="H656" s="48">
        <v>0</v>
      </c>
      <c r="I656" s="48">
        <f t="shared" si="20"/>
        <v>9300</v>
      </c>
      <c r="J656" s="48">
        <v>18282</v>
      </c>
      <c r="K656" s="49">
        <f t="shared" si="21"/>
        <v>0.50869707909419104</v>
      </c>
      <c r="M656" s="46"/>
      <c r="N656" s="42"/>
    </row>
    <row r="657" spans="1:14" x14ac:dyDescent="0.25">
      <c r="A657" s="34" t="s">
        <v>696</v>
      </c>
      <c r="B657" s="36">
        <v>6008007</v>
      </c>
      <c r="C657" s="36">
        <v>145771</v>
      </c>
      <c r="D657" s="44">
        <v>45108</v>
      </c>
      <c r="E657" s="44">
        <v>45473</v>
      </c>
      <c r="F657" s="42">
        <v>9184</v>
      </c>
      <c r="G657" s="42">
        <v>31468</v>
      </c>
      <c r="H657" s="42">
        <v>461.16</v>
      </c>
      <c r="I657" s="42">
        <f t="shared" si="20"/>
        <v>41113.160000000003</v>
      </c>
      <c r="J657" s="42">
        <v>52387</v>
      </c>
      <c r="K657" s="50">
        <f t="shared" si="21"/>
        <v>0.78479699162005845</v>
      </c>
      <c r="M657" s="46"/>
      <c r="N657" s="42"/>
    </row>
    <row r="658" spans="1:14" x14ac:dyDescent="0.25">
      <c r="A658" s="34" t="s">
        <v>697</v>
      </c>
      <c r="B658" s="36">
        <v>6008395</v>
      </c>
      <c r="C658" s="36">
        <v>146106</v>
      </c>
      <c r="D658" s="44">
        <v>45108</v>
      </c>
      <c r="E658" s="44">
        <v>45473</v>
      </c>
      <c r="F658" s="42">
        <v>1160</v>
      </c>
      <c r="G658" s="42">
        <v>2732</v>
      </c>
      <c r="H658" s="42">
        <v>52.08</v>
      </c>
      <c r="I658" s="42">
        <f t="shared" si="20"/>
        <v>3944.08</v>
      </c>
      <c r="J658" s="42">
        <v>10862</v>
      </c>
      <c r="K658" s="50">
        <f t="shared" si="21"/>
        <v>0.36310808322592525</v>
      </c>
      <c r="M658" s="46"/>
      <c r="N658" s="42"/>
    </row>
    <row r="659" spans="1:14" x14ac:dyDescent="0.25">
      <c r="A659" s="34" t="s">
        <v>698</v>
      </c>
      <c r="B659" s="36">
        <v>6009161</v>
      </c>
      <c r="C659" s="36">
        <v>145895</v>
      </c>
      <c r="D659" s="44">
        <v>45108</v>
      </c>
      <c r="E659" s="44">
        <v>45473</v>
      </c>
      <c r="F659" s="42">
        <v>3500</v>
      </c>
      <c r="G659" s="42">
        <v>4217</v>
      </c>
      <c r="H659" s="42">
        <v>4644.3599999999997</v>
      </c>
      <c r="I659" s="42">
        <f t="shared" si="20"/>
        <v>12361.36</v>
      </c>
      <c r="J659" s="42">
        <v>15595</v>
      </c>
      <c r="K659" s="50">
        <f t="shared" si="21"/>
        <v>0.79264892593780056</v>
      </c>
      <c r="M659" s="46"/>
      <c r="N659" s="42"/>
    </row>
    <row r="660" spans="1:14" x14ac:dyDescent="0.25">
      <c r="A660" s="39" t="s">
        <v>699</v>
      </c>
      <c r="B660" s="40">
        <v>6009245</v>
      </c>
      <c r="C660" s="40">
        <v>146068</v>
      </c>
      <c r="D660" s="51">
        <v>45108</v>
      </c>
      <c r="E660" s="51">
        <v>45473</v>
      </c>
      <c r="F660" s="52">
        <v>4676</v>
      </c>
      <c r="G660" s="52">
        <v>10262</v>
      </c>
      <c r="H660" s="52">
        <v>3500.28</v>
      </c>
      <c r="I660" s="52">
        <f t="shared" si="20"/>
        <v>18438.28</v>
      </c>
      <c r="J660" s="52">
        <v>29090</v>
      </c>
      <c r="K660" s="53">
        <f t="shared" si="21"/>
        <v>0.63383568236507382</v>
      </c>
      <c r="M660" s="46"/>
      <c r="N660" s="42"/>
    </row>
    <row r="661" spans="1:14" x14ac:dyDescent="0.25">
      <c r="A661" s="37" t="s">
        <v>700</v>
      </c>
      <c r="B661" s="38">
        <v>6009252</v>
      </c>
      <c r="C661" s="38">
        <v>145892</v>
      </c>
      <c r="D661" s="47">
        <v>45108</v>
      </c>
      <c r="E661" s="47">
        <v>45473</v>
      </c>
      <c r="F661" s="48">
        <v>7762</v>
      </c>
      <c r="G661" s="48">
        <v>14271</v>
      </c>
      <c r="H661" s="48">
        <v>4985.3999999999996</v>
      </c>
      <c r="I661" s="48">
        <f t="shared" si="20"/>
        <v>27018.400000000001</v>
      </c>
      <c r="J661" s="48">
        <v>51486</v>
      </c>
      <c r="K661" s="49">
        <f t="shared" si="21"/>
        <v>0.52477178262051827</v>
      </c>
      <c r="M661" s="46"/>
      <c r="N661" s="42"/>
    </row>
    <row r="662" spans="1:14" x14ac:dyDescent="0.25">
      <c r="A662" s="34" t="s">
        <v>701</v>
      </c>
      <c r="B662" s="36">
        <v>6009542</v>
      </c>
      <c r="C662" s="36">
        <v>145652</v>
      </c>
      <c r="D662" s="44">
        <v>45108</v>
      </c>
      <c r="E662" s="44">
        <v>45473</v>
      </c>
      <c r="F662" s="42">
        <v>2534</v>
      </c>
      <c r="G662" s="42">
        <v>10865</v>
      </c>
      <c r="H662" s="42">
        <v>658.56</v>
      </c>
      <c r="I662" s="42">
        <f t="shared" si="20"/>
        <v>14057.56</v>
      </c>
      <c r="J662" s="42">
        <v>26613</v>
      </c>
      <c r="K662" s="50">
        <f t="shared" si="21"/>
        <v>0.52822154586104531</v>
      </c>
      <c r="M662" s="46"/>
      <c r="N662" s="42"/>
    </row>
  </sheetData>
  <autoFilter ref="A7:N662" xr:uid="{00000000-0009-0000-0000-000003000000}"/>
  <pageMargins left="0.25" right="0.25" top="0.75" bottom="0.75" header="0.3" footer="0.3"/>
  <pageSetup scale="90" fitToWidth="2" fitToHeight="0" pageOrder="overThenDown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4729E5A-2CAF-4FE2-92CB-FB1C00C658F8}"/>
</file>

<file path=customXml/itemProps2.xml><?xml version="1.0" encoding="utf-8"?>
<ds:datastoreItem xmlns:ds="http://schemas.openxmlformats.org/officeDocument/2006/customXml" ds:itemID="{B4AB4956-4FB3-4D38-97B9-F6446CB8F8C5}"/>
</file>

<file path=customXml/itemProps3.xml><?xml version="1.0" encoding="utf-8"?>
<ds:datastoreItem xmlns:ds="http://schemas.openxmlformats.org/officeDocument/2006/customXml" ds:itemID="{F208B34C-7F35-43F6-9E10-023726E099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Staffing Incentive</vt:lpstr>
      <vt:lpstr>Medicaid Utilization %</vt:lpstr>
      <vt:lpstr>'Medicaid Utilization %'!Print_Titles</vt:lpstr>
      <vt:lpstr>'Staffing Incentive'!Print_Titles</vt:lpstr>
    </vt:vector>
  </TitlesOfParts>
  <Company>Myers and Stauffer, LC.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Brendel</dc:creator>
  <cp:lastModifiedBy>Corso, Rene</cp:lastModifiedBy>
  <cp:lastPrinted>2025-05-14T15:15:40Z</cp:lastPrinted>
  <dcterms:created xsi:type="dcterms:W3CDTF">2025-03-20T20:07:49Z</dcterms:created>
  <dcterms:modified xsi:type="dcterms:W3CDTF">2025-05-14T15:16:21Z</dcterms:modified>
</cp:coreProperties>
</file>